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raddha Patil\31-07-2021\Payment System Indicators\"/>
    </mc:Choice>
  </mc:AlternateContent>
  <bookViews>
    <workbookView xWindow="0" yWindow="0" windowWidth="23040" windowHeight="9195"/>
  </bookViews>
  <sheets>
    <sheet name="June 2021 " sheetId="5" r:id="rId1"/>
  </sheets>
  <calcPr calcId="179017"/>
</workbook>
</file>

<file path=xl/calcChain.xml><?xml version="1.0" encoding="utf-8"?>
<calcChain xmlns="http://schemas.openxmlformats.org/spreadsheetml/2006/main">
  <c r="G58" i="5" l="1"/>
  <c r="C58" i="5"/>
  <c r="G61" i="5" l="1"/>
  <c r="D38" i="5" l="1"/>
  <c r="E38" i="5"/>
  <c r="F38" i="5"/>
  <c r="G38" i="5"/>
  <c r="H38" i="5"/>
  <c r="I38" i="5"/>
  <c r="J38" i="5"/>
  <c r="D35" i="5"/>
  <c r="E35" i="5"/>
  <c r="F35" i="5"/>
  <c r="G35" i="5"/>
  <c r="G34" i="5" s="1"/>
  <c r="H35" i="5"/>
  <c r="I35" i="5"/>
  <c r="I34" i="5" s="1"/>
  <c r="J35" i="5"/>
  <c r="F34" i="5"/>
  <c r="E34" i="5" l="1"/>
  <c r="D34" i="5"/>
  <c r="H34" i="5"/>
  <c r="J34" i="5"/>
  <c r="F82" i="5"/>
  <c r="J72" i="5"/>
  <c r="F72" i="5"/>
  <c r="J61" i="5"/>
  <c r="F61" i="5"/>
  <c r="J58" i="5"/>
  <c r="F58" i="5"/>
  <c r="J46" i="5"/>
  <c r="F46" i="5"/>
  <c r="J43" i="5"/>
  <c r="F43" i="5"/>
  <c r="J30" i="5"/>
  <c r="F30" i="5"/>
  <c r="J22" i="5"/>
  <c r="F22" i="5"/>
  <c r="J18" i="5"/>
  <c r="F18" i="5"/>
  <c r="J10" i="5"/>
  <c r="F10" i="5"/>
  <c r="H65" i="5"/>
  <c r="D65" i="5"/>
  <c r="F9" i="5" l="1"/>
  <c r="J41" i="5"/>
  <c r="J51" i="5" s="1"/>
  <c r="J9" i="5"/>
  <c r="F41" i="5"/>
  <c r="F51" i="5"/>
  <c r="I22" i="5"/>
  <c r="J50" i="5" l="1"/>
  <c r="J49" i="5"/>
  <c r="F49" i="5"/>
  <c r="F50" i="5"/>
  <c r="I10" i="5"/>
  <c r="E10" i="5"/>
  <c r="I18" i="5"/>
  <c r="E18" i="5"/>
  <c r="E22" i="5"/>
  <c r="I30" i="5"/>
  <c r="E30" i="5"/>
  <c r="I43" i="5"/>
  <c r="E43" i="5"/>
  <c r="I46" i="5"/>
  <c r="E46" i="5"/>
  <c r="I58" i="5"/>
  <c r="E58" i="5"/>
  <c r="I61" i="5"/>
  <c r="E61" i="5"/>
  <c r="I65" i="5"/>
  <c r="E65" i="5"/>
  <c r="I69" i="5"/>
  <c r="E69" i="5"/>
  <c r="I72" i="5"/>
  <c r="E72" i="5"/>
  <c r="E85" i="5"/>
  <c r="E82" i="5"/>
  <c r="E79" i="5"/>
  <c r="E9" i="5" l="1"/>
  <c r="I9" i="5"/>
  <c r="E41" i="5"/>
  <c r="I41" i="5"/>
  <c r="E50" i="5" l="1"/>
  <c r="I51" i="5"/>
  <c r="E49" i="5"/>
  <c r="E51" i="5"/>
  <c r="I50" i="5"/>
  <c r="I49" i="5"/>
  <c r="C85" i="5" l="1"/>
  <c r="C82" i="5"/>
  <c r="C79" i="5"/>
  <c r="G72" i="5" l="1"/>
  <c r="C72" i="5"/>
  <c r="G69" i="5"/>
  <c r="C69" i="5"/>
  <c r="G65" i="5"/>
  <c r="C65" i="5"/>
  <c r="C61" i="5"/>
  <c r="G46" i="5"/>
  <c r="C46" i="5"/>
  <c r="G43" i="5"/>
  <c r="G41" i="5" s="1"/>
  <c r="C43" i="5"/>
  <c r="C41" i="5" s="1"/>
  <c r="C38" i="5"/>
  <c r="C35" i="5"/>
  <c r="C30" i="5"/>
  <c r="G30" i="5"/>
  <c r="G22" i="5"/>
  <c r="C22" i="5"/>
  <c r="G18" i="5"/>
  <c r="C18" i="5"/>
  <c r="G10" i="5"/>
  <c r="G9" i="5" s="1"/>
  <c r="C10" i="5"/>
  <c r="C9" i="5" s="1"/>
  <c r="G49" i="5" l="1"/>
  <c r="C34" i="5"/>
  <c r="C50" i="5" s="1"/>
  <c r="G50" i="5" l="1"/>
  <c r="C51" i="5"/>
  <c r="C49" i="5"/>
  <c r="G51" i="5"/>
  <c r="D30" i="5" l="1"/>
  <c r="H22" i="5"/>
  <c r="D22" i="5"/>
  <c r="D85" i="5" l="1"/>
  <c r="D82" i="5"/>
  <c r="D79" i="5"/>
  <c r="H72" i="5"/>
  <c r="D72" i="5"/>
  <c r="H69" i="5"/>
  <c r="D69" i="5"/>
  <c r="H61" i="5"/>
  <c r="D61" i="5"/>
  <c r="H58" i="5"/>
  <c r="D58" i="5"/>
  <c r="H46" i="5"/>
  <c r="D46" i="5"/>
  <c r="H43" i="5"/>
  <c r="D43" i="5"/>
  <c r="H30" i="5"/>
  <c r="H18" i="5"/>
  <c r="D18" i="5"/>
  <c r="H10" i="5"/>
  <c r="D10" i="5"/>
  <c r="H9" i="5" l="1"/>
  <c r="D41" i="5"/>
  <c r="D9" i="5"/>
  <c r="H41" i="5"/>
  <c r="H49" i="5" l="1"/>
  <c r="D49" i="5"/>
  <c r="D50" i="5"/>
  <c r="D51" i="5"/>
  <c r="H51" i="5"/>
  <c r="H50" i="5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<sst xmlns="http://schemas.openxmlformats.org/spreadsheetml/2006/main" count="106" uniqueCount="89">
  <si>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</si>
  <si>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</si>
  <si>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</si>
  <si>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</si>
  <si>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3.1 Bank owned ATMs $</t>
  </si>
  <si>
    <t xml:space="preserve">3 Number of ATMs 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</si>
  <si>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</si>
  <si>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</si>
  <si>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</si>
  <si>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</si>
  <si>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</si>
  <si>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</si>
  <si>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</si>
  <si>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</si>
  <si>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</si>
  <si>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</si>
  <si>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</si>
  <si>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</si>
  <si>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</si>
  <si>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</si>
  <si>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</si>
  <si>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</si>
  <si>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</si>
  <si>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</si>
  <si>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</si>
  <si>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</si>
  <si>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</si>
  <si>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</si>
  <si>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</si>
  <si>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</si>
  <si>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</si>
  <si>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</si>
  <si>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</si>
  <si>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</si>
  <si>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</si>
  <si>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</si>
  <si>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</si>
  <si>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</si>
  <si>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</si>
  <si>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</si>
  <si>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</si>
  <si>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</si>
  <si>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</si>
  <si>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</si>
  <si>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</si>
  <si>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</si>
  <si>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</si>
  <si>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</si>
  <si>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</si>
  <si>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</si>
  <si>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</si>
  <si>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</si>
  <si>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</si>
  <si>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</si>
  <si>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</si>
  <si>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</si>
  <si>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</si>
  <si>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</si>
  <si>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</si>
  <si>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</si>
  <si>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</si>
  <si>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</si>
  <si>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</si>
  <si>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</si>
  <si>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</si>
  <si>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</si>
  <si>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</si>
  <si>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</si>
  <si>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</si>
  <si>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</si>
  <si>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</si>
  <si>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</si>
  <si>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</si>
  <si>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</si>
  <si>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-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</si>
  <si>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</si>
  <si>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</si>
  <si>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</si>
  <si>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</si>
  <si>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</si>
  <si>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</si>
  <si>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</si>
  <si>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t xml:space="preserve">@: New inclusion w.e.f. November 2019
$ : Inclusion separately initiated from November 2019 - would have been part of other items hitherto.
*: New inclusion w.e.f. September 2020; Includes only static UPI QR Code
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</si>
  <si>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etc.. Also, failed transactions, chargebacks, reversals, expired cards/ wallets, are excluded.</t>
    </r>
  </si>
  <si>
    <t>FY 2020-21</t>
  </si>
  <si>
    <t>As on March 2021</t>
  </si>
  <si>
    <t>May</t>
  </si>
  <si>
    <t>June</t>
  </si>
  <si>
    <t>2020
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</si>
</sst>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3" applyNumberFormat="0" applyAlignment="0" applyProtection="0"/>
    <xf numFmtId="0" fontId="42" fillId="59" borderId="14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5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3" applyNumberFormat="0" applyAlignment="0" applyProtection="0"/>
    <xf numFmtId="0" fontId="49" fillId="0" borderId="18" applyNumberFormat="0" applyFill="0" applyAlignment="0" applyProtection="0"/>
    <xf numFmtId="0" fontId="50" fillId="60" borderId="0" applyNumberFormat="0" applyBorder="0" applyAlignment="0" applyProtection="0"/>
    <xf numFmtId="0" fontId="27" fillId="61" borderId="19" applyNumberFormat="0" applyFont="0" applyAlignment="0" applyProtection="0"/>
    <xf numFmtId="0" fontId="51" fillId="58" borderId="20" applyNumberFormat="0" applyAlignment="0" applyProtection="0"/>
    <xf numFmtId="0" fontId="52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2" fontId="3" fillId="2" borderId="0" xfId="0" quotePrefix="1" applyNumberFormat="1" applyFont="1" applyFill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2" fontId="4" fillId="2" borderId="0" xfId="0" applyNumberFormat="1" applyFont="1" applyFill="1" applyAlignment="1">
      <alignment horizontal="left" vertical="top" wrapText="1"/>
    </xf>
    <xf numFmtId="0" fontId="2" fillId="8" borderId="0" xfId="0" applyFont="1" applyFill="1"/>
    <xf numFmtId="4" fontId="3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0" fillId="0" borderId="1" xfId="0" applyNumberFormat="1" applyBorder="1"/>
    <xf numFmtId="1" fontId="6" fillId="7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2" fillId="2" borderId="1" xfId="0" applyNumberFormat="1" applyFont="1" applyFill="1" applyBorder="1"/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165" fontId="4" fillId="0" borderId="1" xfId="1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/>
    <xf numFmtId="2" fontId="57" fillId="0" borderId="1" xfId="0" applyNumberFormat="1" applyFont="1" applyBorder="1" applyAlignment="1">
      <alignment horizontal="right"/>
    </xf>
    <xf numFmtId="1" fontId="57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/>
    <xf numFmtId="1" fontId="3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6" borderId="24" xfId="0" applyFont="1" applyFill="1" applyBorder="1" applyAlignment="1">
      <alignment horizontal="center" vertical="center" wrapText="1"/>
    </xf>
    <xf numFmtId="2" fontId="3" fillId="5" borderId="24" xfId="0" applyNumberFormat="1" applyFont="1" applyFill="1" applyBorder="1" applyAlignment="1">
      <alignment horizontal="right"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2" fillId="0" borderId="24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 wrapText="1"/>
    </xf>
    <xf numFmtId="2" fontId="4" fillId="0" borderId="24" xfId="0" applyNumberFormat="1" applyFont="1" applyFill="1" applyBorder="1" applyAlignment="1">
      <alignment horizontal="right" vertical="center" wrapText="1"/>
    </xf>
    <xf numFmtId="2" fontId="5" fillId="0" borderId="24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9" fontId="3" fillId="2" borderId="0" xfId="9722" applyFont="1" applyFill="1" applyBorder="1" applyAlignment="1">
      <alignment horizontal="right" vertical="center" wrapText="1"/>
    </xf>
    <xf numFmtId="0" fontId="2" fillId="2" borderId="0" xfId="0" applyFont="1" applyFill="1" applyBorder="1"/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2" fontId="4" fillId="2" borderId="11" xfId="0" quotePrefix="1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top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2" fontId="6" fillId="7" borderId="22" xfId="0" applyNumberFormat="1" applyFont="1" applyFill="1" applyBorder="1" applyAlignment="1">
      <alignment horizontal="center" vertical="center" wrapText="1"/>
    </xf>
    <xf numFmtId="2" fontId="6" fillId="7" borderId="0" xfId="0" applyNumberFormat="1" applyFont="1" applyFill="1" applyBorder="1" applyAlignment="1">
      <alignment horizontal="center" vertical="center" wrapText="1"/>
    </xf>
    <xf numFmtId="2" fontId="6" fillId="7" borderId="2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</cellXfs>
  <cellStyles count="9723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1" xfId="9717"/>
    <cellStyle name="Comma 12" xfId="9718"/>
    <cellStyle name="Comma 13" xfId="9721"/>
    <cellStyle name="Comma 2" xfId="2"/>
    <cellStyle name="Comma 2 2" xfId="49"/>
    <cellStyle name="Comma 2 2 2" xfId="141"/>
    <cellStyle name="Comma 2 2 3" xfId="9712"/>
    <cellStyle name="Comma 2 2 4" xfId="60"/>
    <cellStyle name="Comma 2 3" xfId="84"/>
    <cellStyle name="Comma 2 3 2" xfId="158"/>
    <cellStyle name="Comma 2 3 3" xfId="145"/>
    <cellStyle name="Comma 2 4" xfId="135"/>
    <cellStyle name="Comma 2 4 2" xfId="132"/>
    <cellStyle name="Comma 2 4 2 2" xfId="164"/>
    <cellStyle name="Comma 2 4 3" xfId="153"/>
    <cellStyle name="Comma 2 5" xfId="114"/>
    <cellStyle name="Comma 2 5 2" xfId="155"/>
    <cellStyle name="Comma 2 6" xfId="140"/>
    <cellStyle name="Comma 2 7" xfId="9719"/>
    <cellStyle name="Comma 2 8" xfId="58"/>
    <cellStyle name="Comma 3" xfId="52"/>
    <cellStyle name="Comma 3 2" xfId="80"/>
    <cellStyle name="Comma 3 2 2" xfId="166"/>
    <cellStyle name="Comma 3 3" xfId="157"/>
    <cellStyle name="Comma 3 4" xfId="144"/>
    <cellStyle name="Comma 3 5" xfId="9711"/>
    <cellStyle name="Comma 3 6" xfId="59"/>
    <cellStyle name="Comma 4" xfId="53"/>
    <cellStyle name="Comma 4 2" xfId="161"/>
    <cellStyle name="Comma 4 3" xfId="148"/>
    <cellStyle name="Comma 4 4" xfId="64"/>
    <cellStyle name="Comma 5" xfId="55"/>
    <cellStyle name="Comma 5 2" xfId="163"/>
    <cellStyle name="Comma 5 3" xfId="150"/>
    <cellStyle name="Comma 5 4" xfId="73"/>
    <cellStyle name="Comma 6" xfId="54"/>
    <cellStyle name="Comma 6 2" xfId="165"/>
    <cellStyle name="Comma 6 3" xfId="129"/>
    <cellStyle name="Comma 7" xfId="47"/>
    <cellStyle name="Comma 7 2" xfId="159"/>
    <cellStyle name="Comma 7 3" xfId="138"/>
    <cellStyle name="Comma 8" xfId="139"/>
    <cellStyle name="Comma 9" xfId="9715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" xfId="9722" builtinId="5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3"/>
  <sheetViews>
    <sheetView tabSelected="1" topLeftCell="A2" zoomScaleNormal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2" sqref="B2:I2"/>
    </sheetView>
  </sheetViews>
  <sheetFormatPr defaultColWidth="9.140625" defaultRowHeight="12.75" x14ac:dyDescent="0.2"/>
  <cols>
    <col min="1" max="1" width="2.42578125" style="1" customWidth="1"/>
    <col min="2" max="2" width="43" style="2" customWidth="1"/>
    <col min="3" max="3" width="11.140625" style="1" customWidth="1"/>
    <col min="4" max="4" width="11.140625" style="41" customWidth="1"/>
    <col min="5" max="6" width="13.42578125" style="1" customWidth="1"/>
    <col min="7" max="7" width="14.42578125" style="1" customWidth="1"/>
    <col min="8" max="8" width="12.42578125" style="41" bestFit="1" customWidth="1"/>
    <col min="9" max="10" width="15.42578125" style="1" customWidth="1"/>
    <col min="11" max="16384" width="9.140625" style="1"/>
  </cols>
  <sheetData>
    <row r="1" spans="2:10" ht="13.15" hidden="1" x14ac:dyDescent="0.25"/>
    <row r="2" spans="2:10" ht="13.15" x14ac:dyDescent="0.25">
      <c r="B2" s="90" t="s">
        <v>72</v>
      </c>
      <c r="C2" s="91"/>
      <c r="D2" s="91"/>
      <c r="E2" s="91"/>
      <c r="F2" s="91"/>
      <c r="G2" s="91"/>
      <c r="H2" s="91"/>
      <c r="I2" s="91"/>
      <c r="J2" s="72"/>
    </row>
    <row r="3" spans="2:10" ht="12.75" customHeight="1" x14ac:dyDescent="0.2">
      <c r="B3" s="88"/>
      <c r="C3" s="88" t="s">
        <v>32</v>
      </c>
      <c r="D3" s="88"/>
      <c r="E3" s="88"/>
      <c r="F3" s="89"/>
      <c r="G3" s="88" t="s">
        <v>31</v>
      </c>
      <c r="H3" s="88"/>
      <c r="I3" s="88"/>
      <c r="J3" s="89"/>
    </row>
    <row r="4" spans="2:10" ht="15" customHeight="1" x14ac:dyDescent="0.2">
      <c r="B4" s="88"/>
      <c r="C4" s="88" t="s">
        <v>84</v>
      </c>
      <c r="D4" s="95" t="s">
        <v>88</v>
      </c>
      <c r="E4" s="71">
        <v>2021</v>
      </c>
      <c r="F4" s="71">
        <v>2021</v>
      </c>
      <c r="G4" s="88" t="s">
        <v>84</v>
      </c>
      <c r="H4" s="95" t="s">
        <v>88</v>
      </c>
      <c r="I4" s="71">
        <v>2021</v>
      </c>
      <c r="J4" s="71">
        <v>2021</v>
      </c>
    </row>
    <row r="5" spans="2:10" x14ac:dyDescent="0.2">
      <c r="B5" s="88"/>
      <c r="C5" s="88"/>
      <c r="D5" s="95"/>
      <c r="E5" s="71" t="s">
        <v>86</v>
      </c>
      <c r="F5" s="71" t="s">
        <v>87</v>
      </c>
      <c r="G5" s="88"/>
      <c r="H5" s="95"/>
      <c r="I5" s="71" t="s">
        <v>86</v>
      </c>
      <c r="J5" s="71" t="s">
        <v>87</v>
      </c>
    </row>
    <row r="6" spans="2:10" ht="15" customHeight="1" x14ac:dyDescent="0.2">
      <c r="B6" s="88"/>
      <c r="C6" s="71">
        <v>1</v>
      </c>
      <c r="D6" s="71">
        <v>2</v>
      </c>
      <c r="E6" s="71">
        <v>4</v>
      </c>
      <c r="F6" s="71"/>
      <c r="G6" s="71">
        <v>1</v>
      </c>
      <c r="H6" s="71">
        <v>2</v>
      </c>
      <c r="I6" s="71">
        <v>4</v>
      </c>
      <c r="J6" s="71"/>
    </row>
    <row r="7" spans="2:10" ht="15" customHeight="1" x14ac:dyDescent="0.25">
      <c r="B7" s="14" t="s">
        <v>71</v>
      </c>
      <c r="C7" s="14"/>
      <c r="D7" s="14"/>
      <c r="E7" s="14"/>
      <c r="F7" s="14"/>
      <c r="G7" s="14"/>
      <c r="H7" s="14"/>
      <c r="I7" s="14"/>
      <c r="J7" s="14"/>
    </row>
    <row r="8" spans="2:10" ht="15" customHeight="1" x14ac:dyDescent="0.25">
      <c r="B8" s="36" t="s">
        <v>70</v>
      </c>
      <c r="C8" s="14"/>
      <c r="D8" s="14"/>
      <c r="E8" s="14"/>
      <c r="F8" s="14"/>
      <c r="G8" s="14"/>
      <c r="H8" s="14"/>
      <c r="I8" s="13"/>
      <c r="J8" s="13"/>
    </row>
    <row r="9" spans="2:10" ht="13.15" x14ac:dyDescent="0.25">
      <c r="B9" s="34" t="s">
        <v>69</v>
      </c>
      <c r="C9" s="4">
        <f t="shared" ref="C9:H9" si="0">C10+C14+C15</f>
        <v>27.972670000000001</v>
      </c>
      <c r="D9" s="4">
        <f t="shared" si="0"/>
        <v>2.2272750000000006</v>
      </c>
      <c r="E9" s="4">
        <f t="shared" ref="E9:F9" si="1">E10+E14+E15</f>
        <v>2.0804450000000001</v>
      </c>
      <c r="F9" s="4">
        <f t="shared" si="1"/>
        <v>2.9026650000000003</v>
      </c>
      <c r="G9" s="32">
        <f t="shared" si="0"/>
        <v>161943140.836</v>
      </c>
      <c r="H9" s="32">
        <f t="shared" si="0"/>
        <v>13383222.774999999</v>
      </c>
      <c r="I9" s="32">
        <f t="shared" ref="I9:J9" si="2">I10+I14+I15</f>
        <v>14652879.731000002</v>
      </c>
      <c r="J9" s="32">
        <f t="shared" si="2"/>
        <v>17144527.137000002</v>
      </c>
    </row>
    <row r="10" spans="2:10" ht="13.15" x14ac:dyDescent="0.25">
      <c r="B10" s="34" t="s">
        <v>68</v>
      </c>
      <c r="C10" s="4">
        <f t="shared" ref="C10:H10" si="3">C11+C12+C13</f>
        <v>11.55011</v>
      </c>
      <c r="D10" s="4">
        <f t="shared" si="3"/>
        <v>1.0122800000000001</v>
      </c>
      <c r="E10" s="4">
        <f t="shared" ref="E10:F10" si="4">E11+E12+E13</f>
        <v>0.89451999999999998</v>
      </c>
      <c r="F10" s="4">
        <f t="shared" si="4"/>
        <v>1.01189</v>
      </c>
      <c r="G10" s="32">
        <f t="shared" si="3"/>
        <v>110634315.12599999</v>
      </c>
      <c r="H10" s="32">
        <f t="shared" si="3"/>
        <v>9590341.2249999996</v>
      </c>
      <c r="I10" s="32">
        <f t="shared" ref="I10:J10" si="5">I11+I12+I13</f>
        <v>9966086.8210000005</v>
      </c>
      <c r="J10" s="32">
        <f t="shared" si="5"/>
        <v>11317987.557</v>
      </c>
    </row>
    <row r="11" spans="2:10" ht="13.15" x14ac:dyDescent="0.25">
      <c r="B11" s="8" t="s">
        <v>67</v>
      </c>
      <c r="C11" s="7">
        <v>6.2803199999999997</v>
      </c>
      <c r="D11" s="7">
        <v>0.53739000000000003</v>
      </c>
      <c r="E11" s="7">
        <v>0.46951999999999999</v>
      </c>
      <c r="F11" s="7">
        <v>0.51436000000000004</v>
      </c>
      <c r="G11" s="50">
        <v>10032186.716</v>
      </c>
      <c r="H11" s="50">
        <v>928567.30500000005</v>
      </c>
      <c r="I11" s="50">
        <v>710624.00100000005</v>
      </c>
      <c r="J11" s="50">
        <v>774291.897</v>
      </c>
    </row>
    <row r="12" spans="2:10" ht="13.15" x14ac:dyDescent="0.25">
      <c r="B12" s="8" t="s">
        <v>66</v>
      </c>
      <c r="C12" s="7">
        <v>2.8426399999999998</v>
      </c>
      <c r="D12" s="7">
        <v>0.26806999999999997</v>
      </c>
      <c r="E12" s="7">
        <v>0.23315</v>
      </c>
      <c r="F12" s="7">
        <v>0.27102999999999999</v>
      </c>
      <c r="G12" s="50">
        <v>43751172.859999999</v>
      </c>
      <c r="H12" s="50">
        <v>4244618.87</v>
      </c>
      <c r="I12" s="50">
        <v>4280972.87</v>
      </c>
      <c r="J12" s="50">
        <v>4653921.0599999996</v>
      </c>
    </row>
    <row r="13" spans="2:10" ht="13.15" x14ac:dyDescent="0.25">
      <c r="B13" s="8" t="s">
        <v>65</v>
      </c>
      <c r="C13" s="7">
        <v>2.4271500000000001</v>
      </c>
      <c r="D13" s="7">
        <v>0.20682</v>
      </c>
      <c r="E13" s="7">
        <v>0.19184999999999999</v>
      </c>
      <c r="F13" s="7">
        <v>0.22650000000000001</v>
      </c>
      <c r="G13" s="50">
        <v>56850955.549999997</v>
      </c>
      <c r="H13" s="50">
        <v>4417155.05</v>
      </c>
      <c r="I13" s="50">
        <v>4974489.95</v>
      </c>
      <c r="J13" s="50">
        <v>5889774.5999999996</v>
      </c>
    </row>
    <row r="14" spans="2:10" ht="15" customHeight="1" x14ac:dyDescent="0.25">
      <c r="B14" s="8" t="s">
        <v>64</v>
      </c>
      <c r="C14" s="7">
        <v>16.04383</v>
      </c>
      <c r="D14" s="7">
        <v>1.1945650000000001</v>
      </c>
      <c r="E14" s="7">
        <v>1.1380650000000001</v>
      </c>
      <c r="F14" s="7">
        <v>1.818435</v>
      </c>
      <c r="G14" s="50">
        <v>48903960.710000001</v>
      </c>
      <c r="H14" s="50">
        <v>3658696.55</v>
      </c>
      <c r="I14" s="50">
        <v>4424857.9100000011</v>
      </c>
      <c r="J14" s="50">
        <v>5408998.5800000001</v>
      </c>
    </row>
    <row r="15" spans="2:10" ht="15" customHeight="1" x14ac:dyDescent="0.25">
      <c r="B15" s="19" t="s">
        <v>63</v>
      </c>
      <c r="C15" s="7">
        <v>0.37872999999999996</v>
      </c>
      <c r="D15" s="7">
        <v>2.043E-2</v>
      </c>
      <c r="E15" s="18">
        <v>4.786E-2</v>
      </c>
      <c r="F15" s="18">
        <v>7.2340000000000002E-2</v>
      </c>
      <c r="G15" s="50">
        <v>2404865</v>
      </c>
      <c r="H15" s="50">
        <v>134185</v>
      </c>
      <c r="I15" s="50">
        <v>261935</v>
      </c>
      <c r="J15" s="50">
        <v>417541</v>
      </c>
    </row>
    <row r="16" spans="2:10" ht="14.25" customHeight="1" x14ac:dyDescent="0.25">
      <c r="B16" s="14" t="s">
        <v>62</v>
      </c>
      <c r="C16" s="25"/>
      <c r="D16" s="25"/>
      <c r="E16" s="25"/>
      <c r="F16" s="25"/>
      <c r="G16" s="51"/>
      <c r="H16" s="51"/>
      <c r="I16" s="35"/>
      <c r="J16" s="35"/>
    </row>
    <row r="17" spans="2:10" ht="15" customHeight="1" x14ac:dyDescent="0.25">
      <c r="B17" s="36" t="s">
        <v>61</v>
      </c>
      <c r="C17" s="25"/>
      <c r="D17" s="25"/>
      <c r="E17" s="25"/>
      <c r="F17" s="25"/>
      <c r="G17" s="51"/>
      <c r="H17" s="51"/>
      <c r="I17" s="35"/>
      <c r="J17" s="35"/>
    </row>
    <row r="18" spans="2:10" ht="13.15" x14ac:dyDescent="0.25">
      <c r="B18" s="34" t="s">
        <v>60</v>
      </c>
      <c r="C18" s="4">
        <f t="shared" ref="C18:J18" si="6">C19+C20</f>
        <v>1591.9200100000003</v>
      </c>
      <c r="D18" s="4">
        <f t="shared" si="6"/>
        <v>119.67828</v>
      </c>
      <c r="E18" s="4">
        <f t="shared" si="6"/>
        <v>123.3439</v>
      </c>
      <c r="F18" s="4">
        <f t="shared" si="6"/>
        <v>154.13551000000001</v>
      </c>
      <c r="G18" s="32">
        <f t="shared" si="6"/>
        <v>105599848.52071981</v>
      </c>
      <c r="H18" s="32">
        <f t="shared" si="6"/>
        <v>8651977.7213231195</v>
      </c>
      <c r="I18" s="32">
        <f t="shared" si="6"/>
        <v>8366599.4249626705</v>
      </c>
      <c r="J18" s="32">
        <f t="shared" si="6"/>
        <v>10196989.442333825</v>
      </c>
    </row>
    <row r="19" spans="2:10" ht="13.15" x14ac:dyDescent="0.25">
      <c r="B19" s="10" t="s">
        <v>59</v>
      </c>
      <c r="C19" s="7">
        <v>1573.4697700000004</v>
      </c>
      <c r="D19" s="7">
        <v>118.09267</v>
      </c>
      <c r="E19" s="7">
        <v>122.27683</v>
      </c>
      <c r="F19" s="7">
        <v>152.91692</v>
      </c>
      <c r="G19" s="52">
        <v>91008366.765432045</v>
      </c>
      <c r="H19" s="52">
        <v>7641699.5805585301</v>
      </c>
      <c r="I19" s="50">
        <v>7211162.3323128596</v>
      </c>
      <c r="J19" s="50">
        <v>8887545.8041002899</v>
      </c>
    </row>
    <row r="20" spans="2:10" ht="13.15" x14ac:dyDescent="0.25">
      <c r="B20" s="10" t="s">
        <v>58</v>
      </c>
      <c r="C20" s="7">
        <v>18.450239999999997</v>
      </c>
      <c r="D20" s="7">
        <v>1.58561</v>
      </c>
      <c r="E20" s="7">
        <v>1.06707</v>
      </c>
      <c r="F20" s="7">
        <v>1.2185900000000001</v>
      </c>
      <c r="G20" s="52">
        <v>14591481.755287766</v>
      </c>
      <c r="H20" s="52">
        <v>1010278.14076459</v>
      </c>
      <c r="I20" s="50">
        <v>1155437.0926498109</v>
      </c>
      <c r="J20" s="50">
        <v>1309443.6382335348</v>
      </c>
    </row>
    <row r="21" spans="2:10" ht="13.15" x14ac:dyDescent="0.25">
      <c r="B21" s="36" t="s">
        <v>57</v>
      </c>
      <c r="C21" s="25"/>
      <c r="D21" s="25"/>
      <c r="E21" s="13"/>
      <c r="F21" s="13"/>
      <c r="G21" s="51"/>
      <c r="H21" s="51"/>
      <c r="I21" s="35"/>
      <c r="J21" s="35"/>
    </row>
    <row r="22" spans="2:10" ht="13.15" x14ac:dyDescent="0.25">
      <c r="B22" s="34" t="s">
        <v>56</v>
      </c>
      <c r="C22" s="4">
        <f t="shared" ref="C22:H22" si="7">SUM(C23:C28)</f>
        <v>317851.81645000004</v>
      </c>
      <c r="D22" s="4">
        <f t="shared" si="7"/>
        <v>20341.645489999999</v>
      </c>
      <c r="E22" s="4">
        <f t="shared" si="7"/>
        <v>33866.220460000011</v>
      </c>
      <c r="F22" s="4">
        <f t="shared" si="7"/>
        <v>36684.399409999998</v>
      </c>
      <c r="G22" s="53">
        <f t="shared" si="7"/>
        <v>33522150.212348465</v>
      </c>
      <c r="H22" s="53">
        <f t="shared" si="7"/>
        <v>2499421.20789218</v>
      </c>
      <c r="I22" s="53">
        <f>SUM(I23:I28)</f>
        <v>2707637.4128254144</v>
      </c>
      <c r="J22" s="53">
        <f>SUM(J23:J28)</f>
        <v>3029727.6080260077</v>
      </c>
    </row>
    <row r="23" spans="2:10" ht="13.15" x14ac:dyDescent="0.25">
      <c r="B23" s="19" t="s">
        <v>55</v>
      </c>
      <c r="C23" s="7">
        <v>11.31528</v>
      </c>
      <c r="D23" s="7">
        <v>0.88704000000000005</v>
      </c>
      <c r="E23" s="30">
        <v>0.96000000000000052</v>
      </c>
      <c r="F23" s="30">
        <v>1.0600000000000003</v>
      </c>
      <c r="G23" s="50">
        <v>622.91084769999998</v>
      </c>
      <c r="H23" s="50">
        <v>46.580192400000001</v>
      </c>
      <c r="I23" s="50">
        <v>58.690000000000019</v>
      </c>
      <c r="J23" s="50">
        <v>63.65</v>
      </c>
    </row>
    <row r="24" spans="2:10" s="16" customFormat="1" ht="13.15" x14ac:dyDescent="0.25">
      <c r="B24" s="19" t="s">
        <v>54</v>
      </c>
      <c r="C24" s="7">
        <v>14372.990060000002</v>
      </c>
      <c r="D24" s="7">
        <v>1371.10357</v>
      </c>
      <c r="E24" s="7">
        <v>1343.0993900000003</v>
      </c>
      <c r="F24" s="7">
        <v>1148.3400000000001</v>
      </c>
      <c r="G24" s="50">
        <v>112746.592985853</v>
      </c>
      <c r="H24" s="50">
        <v>11766.818028969999</v>
      </c>
      <c r="I24" s="50">
        <v>16261.483959505</v>
      </c>
      <c r="J24" s="50">
        <v>8142.5199999999995</v>
      </c>
    </row>
    <row r="25" spans="2:10" ht="12" customHeight="1" x14ac:dyDescent="0.25">
      <c r="B25" s="8" t="s">
        <v>75</v>
      </c>
      <c r="C25" s="7">
        <v>32783.467850000001</v>
      </c>
      <c r="D25" s="7">
        <v>1989.12186</v>
      </c>
      <c r="E25" s="7">
        <v>2798.61</v>
      </c>
      <c r="F25" s="7">
        <v>3038.4500000000007</v>
      </c>
      <c r="G25" s="50">
        <v>2941499.5241747997</v>
      </c>
      <c r="H25" s="50">
        <v>206950.80496179999</v>
      </c>
      <c r="I25" s="50">
        <v>266289.44</v>
      </c>
      <c r="J25" s="50">
        <v>284110.79000000004</v>
      </c>
    </row>
    <row r="26" spans="2:10" s="16" customFormat="1" ht="13.15" x14ac:dyDescent="0.25">
      <c r="B26" s="19" t="s">
        <v>76</v>
      </c>
      <c r="C26" s="7">
        <v>16449.510160000002</v>
      </c>
      <c r="D26" s="7">
        <v>1337.21027</v>
      </c>
      <c r="E26" s="7">
        <v>1866.3441300000002</v>
      </c>
      <c r="F26" s="7">
        <v>1498.1200000000001</v>
      </c>
      <c r="G26" s="50">
        <v>1232713.7687257701</v>
      </c>
      <c r="H26" s="50">
        <v>112235.88451285999</v>
      </c>
      <c r="I26" s="50">
        <v>116463.20261755001</v>
      </c>
      <c r="J26" s="50">
        <v>92266.35</v>
      </c>
    </row>
    <row r="27" spans="2:10" ht="13.15" x14ac:dyDescent="0.25">
      <c r="B27" s="8" t="s">
        <v>77</v>
      </c>
      <c r="C27" s="7">
        <v>30927.888590000002</v>
      </c>
      <c r="D27" s="7">
        <v>2274.01334</v>
      </c>
      <c r="E27" s="7">
        <v>2565.3869399999994</v>
      </c>
      <c r="F27" s="7">
        <v>2923.2694099999999</v>
      </c>
      <c r="G27" s="50">
        <v>25130909.590659644</v>
      </c>
      <c r="H27" s="50">
        <v>1906586.11921605</v>
      </c>
      <c r="I27" s="50">
        <v>1819458.9862483595</v>
      </c>
      <c r="J27" s="50">
        <v>2097771.1380260079</v>
      </c>
    </row>
    <row r="28" spans="2:10" ht="13.15" x14ac:dyDescent="0.25">
      <c r="B28" s="8" t="s">
        <v>78</v>
      </c>
      <c r="C28" s="7">
        <v>223306.64451000001</v>
      </c>
      <c r="D28" s="7">
        <v>13369.30941</v>
      </c>
      <c r="E28" s="7">
        <v>25291.820000000007</v>
      </c>
      <c r="F28" s="7">
        <v>28075.16</v>
      </c>
      <c r="G28" s="50">
        <v>4103657.8249547002</v>
      </c>
      <c r="H28" s="50">
        <v>261835.00098010001</v>
      </c>
      <c r="I28" s="50">
        <v>489105.60999999987</v>
      </c>
      <c r="J28" s="50">
        <v>547373.1599999998</v>
      </c>
    </row>
    <row r="29" spans="2:10" ht="13.15" x14ac:dyDescent="0.25">
      <c r="B29" s="8" t="s">
        <v>79</v>
      </c>
      <c r="C29" s="7">
        <v>10.445539999999999</v>
      </c>
      <c r="D29" s="7">
        <v>0.84604999999999997</v>
      </c>
      <c r="E29" s="7">
        <v>1.01237</v>
      </c>
      <c r="F29" s="7">
        <v>1.0293300000000001</v>
      </c>
      <c r="G29" s="50">
        <v>171.71264950000003</v>
      </c>
      <c r="H29" s="50">
        <v>14.5563939</v>
      </c>
      <c r="I29" s="50">
        <v>16.136811200000004</v>
      </c>
      <c r="J29" s="50">
        <v>16.008300600000002</v>
      </c>
    </row>
    <row r="30" spans="2:10" ht="13.15" x14ac:dyDescent="0.25">
      <c r="B30" s="26" t="s">
        <v>53</v>
      </c>
      <c r="C30" s="4">
        <f t="shared" ref="C30:J30" si="8">SUM(C31:C33)</f>
        <v>10440.400499999998</v>
      </c>
      <c r="D30" s="4">
        <f t="shared" si="8"/>
        <v>837.02874999999995</v>
      </c>
      <c r="E30" s="4">
        <f t="shared" si="8"/>
        <v>936.41194999999993</v>
      </c>
      <c r="F30" s="4">
        <f t="shared" si="8"/>
        <v>981.69798000000026</v>
      </c>
      <c r="G30" s="53">
        <f t="shared" si="8"/>
        <v>872398.94023052475</v>
      </c>
      <c r="H30" s="53">
        <f t="shared" si="8"/>
        <v>70703.18587406</v>
      </c>
      <c r="I30" s="53">
        <f t="shared" si="8"/>
        <v>70589.491509527012</v>
      </c>
      <c r="J30" s="53">
        <f t="shared" si="8"/>
        <v>86759.111761375985</v>
      </c>
    </row>
    <row r="31" spans="2:10" ht="13.15" x14ac:dyDescent="0.25">
      <c r="B31" s="8" t="s">
        <v>52</v>
      </c>
      <c r="C31" s="7">
        <v>160.83507</v>
      </c>
      <c r="D31" s="7">
        <v>14.66503</v>
      </c>
      <c r="E31" s="7">
        <v>17.289999999999996</v>
      </c>
      <c r="F31" s="7">
        <v>17.66</v>
      </c>
      <c r="G31" s="54">
        <v>2579.8122283499997</v>
      </c>
      <c r="H31" s="54">
        <v>186.32402379999999</v>
      </c>
      <c r="I31" s="54">
        <v>422.44</v>
      </c>
      <c r="J31" s="54">
        <v>416.67999999999995</v>
      </c>
    </row>
    <row r="32" spans="2:10" s="16" customFormat="1" ht="13.15" x14ac:dyDescent="0.25">
      <c r="B32" s="19" t="s">
        <v>80</v>
      </c>
      <c r="C32" s="31">
        <v>9629.6073899999992</v>
      </c>
      <c r="D32" s="31">
        <v>788.94422999999995</v>
      </c>
      <c r="E32" s="31">
        <v>857.30261999999993</v>
      </c>
      <c r="F32" s="31">
        <v>878.72657000000027</v>
      </c>
      <c r="G32" s="55">
        <v>868905.72825686983</v>
      </c>
      <c r="H32" s="55">
        <v>70491.503054610002</v>
      </c>
      <c r="I32" s="55">
        <v>70068.773828977006</v>
      </c>
      <c r="J32" s="55">
        <v>86214.750020345993</v>
      </c>
    </row>
    <row r="33" spans="2:10" ht="13.15" x14ac:dyDescent="0.25">
      <c r="B33" s="19" t="s">
        <v>81</v>
      </c>
      <c r="C33" s="30">
        <v>649.95803999999998</v>
      </c>
      <c r="D33" s="30">
        <v>33.419490000000003</v>
      </c>
      <c r="E33" s="30">
        <v>61.819329999999994</v>
      </c>
      <c r="F33" s="30">
        <v>85.311409999999995</v>
      </c>
      <c r="G33" s="56">
        <v>913.39974530500001</v>
      </c>
      <c r="H33" s="56">
        <v>25.358795650000001</v>
      </c>
      <c r="I33" s="56">
        <v>98.277680549999985</v>
      </c>
      <c r="J33" s="56">
        <v>127.68174103</v>
      </c>
    </row>
    <row r="34" spans="2:10" ht="13.15" x14ac:dyDescent="0.25">
      <c r="B34" s="23" t="s">
        <v>51</v>
      </c>
      <c r="C34" s="9">
        <f t="shared" ref="C34:J34" si="9">C35+C38</f>
        <v>57841.30251658769</v>
      </c>
      <c r="D34" s="9">
        <f t="shared" si="9"/>
        <v>4250.8860000000004</v>
      </c>
      <c r="E34" s="9">
        <f t="shared" si="9"/>
        <v>3980.6689799999999</v>
      </c>
      <c r="F34" s="9">
        <f t="shared" si="9"/>
        <v>4563.5660100000005</v>
      </c>
      <c r="G34" s="74">
        <f t="shared" si="9"/>
        <v>1293080.4045613618</v>
      </c>
      <c r="H34" s="74">
        <f t="shared" si="9"/>
        <v>90483.868020769994</v>
      </c>
      <c r="I34" s="74">
        <f t="shared" si="9"/>
        <v>96102.260013136198</v>
      </c>
      <c r="J34" s="74">
        <f t="shared" si="9"/>
        <v>114339.59258017142</v>
      </c>
    </row>
    <row r="35" spans="2:10" ht="13.15" x14ac:dyDescent="0.25">
      <c r="B35" s="23" t="s">
        <v>50</v>
      </c>
      <c r="C35" s="9">
        <f t="shared" ref="C35:J35" si="10">C36+C37</f>
        <v>17641.06465</v>
      </c>
      <c r="D35" s="9">
        <f t="shared" si="10"/>
        <v>1248.5486599999999</v>
      </c>
      <c r="E35" s="9">
        <f t="shared" si="10"/>
        <v>1344.7310299999999</v>
      </c>
      <c r="F35" s="9">
        <f t="shared" si="10"/>
        <v>1547.0094199999999</v>
      </c>
      <c r="G35" s="74">
        <f t="shared" si="10"/>
        <v>630413.65253756812</v>
      </c>
      <c r="H35" s="74">
        <f t="shared" si="10"/>
        <v>42772.826351180003</v>
      </c>
      <c r="I35" s="74">
        <f t="shared" si="10"/>
        <v>52013.86915717322</v>
      </c>
      <c r="J35" s="74">
        <f t="shared" si="10"/>
        <v>62746.021238331377</v>
      </c>
    </row>
    <row r="36" spans="2:10" ht="14.25" customHeight="1" x14ac:dyDescent="0.25">
      <c r="B36" s="19" t="s">
        <v>49</v>
      </c>
      <c r="C36" s="7">
        <v>8688.8147649999992</v>
      </c>
      <c r="D36" s="7">
        <v>588.57604000000003</v>
      </c>
      <c r="E36" s="7">
        <v>509.45796999999999</v>
      </c>
      <c r="F36" s="7">
        <v>690.39555250000001</v>
      </c>
      <c r="G36" s="85">
        <v>280768.67956627108</v>
      </c>
      <c r="H36" s="85">
        <v>19293.420260809999</v>
      </c>
      <c r="I36" s="85">
        <v>18477.243521725399</v>
      </c>
      <c r="J36" s="85">
        <v>23977.021726869905</v>
      </c>
    </row>
    <row r="37" spans="2:10" ht="13.15" x14ac:dyDescent="0.25">
      <c r="B37" s="19" t="s">
        <v>48</v>
      </c>
      <c r="C37" s="7">
        <v>8952.2498849999993</v>
      </c>
      <c r="D37" s="7">
        <v>659.97262000000001</v>
      </c>
      <c r="E37" s="7">
        <v>835.27305999999999</v>
      </c>
      <c r="F37" s="7">
        <v>856.61386749999997</v>
      </c>
      <c r="G37" s="85">
        <v>349644.97297129704</v>
      </c>
      <c r="H37" s="85">
        <v>23479.406090370001</v>
      </c>
      <c r="I37" s="85">
        <v>33536.625635447817</v>
      </c>
      <c r="J37" s="85">
        <v>38768.999511461472</v>
      </c>
    </row>
    <row r="38" spans="2:10" ht="13.15" x14ac:dyDescent="0.25">
      <c r="B38" s="23" t="s">
        <v>47</v>
      </c>
      <c r="C38" s="9">
        <f t="shared" ref="C38:J38" si="11">C39+C40</f>
        <v>40200.237866587689</v>
      </c>
      <c r="D38" s="9">
        <f t="shared" si="11"/>
        <v>3002.33734</v>
      </c>
      <c r="E38" s="9">
        <f t="shared" si="11"/>
        <v>2635.93795</v>
      </c>
      <c r="F38" s="9">
        <f t="shared" si="11"/>
        <v>3016.5565900000001</v>
      </c>
      <c r="G38" s="32">
        <f t="shared" si="11"/>
        <v>662666.75202379364</v>
      </c>
      <c r="H38" s="32">
        <f t="shared" si="11"/>
        <v>47711.041669589998</v>
      </c>
      <c r="I38" s="32">
        <f t="shared" si="11"/>
        <v>44088.390855962978</v>
      </c>
      <c r="J38" s="32">
        <f t="shared" si="11"/>
        <v>51593.571341840048</v>
      </c>
    </row>
    <row r="39" spans="2:10" ht="13.15" x14ac:dyDescent="0.25">
      <c r="B39" s="19" t="s">
        <v>46</v>
      </c>
      <c r="C39" s="7">
        <v>20805.238996386204</v>
      </c>
      <c r="D39" s="7">
        <v>1475.3845799999999</v>
      </c>
      <c r="E39" s="7">
        <v>1197.1777157264096</v>
      </c>
      <c r="F39" s="7">
        <v>1564.9106353270338</v>
      </c>
      <c r="G39" s="52">
        <v>378044.14725449495</v>
      </c>
      <c r="H39" s="52">
        <v>25788.33316726</v>
      </c>
      <c r="I39" s="52">
        <v>23018.691978553998</v>
      </c>
      <c r="J39" s="52">
        <v>29293.27857886397</v>
      </c>
    </row>
    <row r="40" spans="2:10" s="49" customFormat="1" ht="13.15" x14ac:dyDescent="0.25">
      <c r="B40" s="48" t="s">
        <v>45</v>
      </c>
      <c r="C40" s="30">
        <v>19394.998870201485</v>
      </c>
      <c r="D40" s="68">
        <v>1526.9527599999999</v>
      </c>
      <c r="E40" s="30">
        <v>1438.7602342735904</v>
      </c>
      <c r="F40" s="30">
        <v>1451.6459546729664</v>
      </c>
      <c r="G40" s="57">
        <v>284622.60476929869</v>
      </c>
      <c r="H40" s="69">
        <v>21922.708502329999</v>
      </c>
      <c r="I40" s="57">
        <v>21069.69887740898</v>
      </c>
      <c r="J40" s="57">
        <v>22300.292762976078</v>
      </c>
    </row>
    <row r="41" spans="2:10" ht="13.15" x14ac:dyDescent="0.25">
      <c r="B41" s="23" t="s">
        <v>44</v>
      </c>
      <c r="C41" s="9">
        <f t="shared" ref="C41:F41" si="12">C42+C43</f>
        <v>49392.262516344701</v>
      </c>
      <c r="D41" s="9">
        <f t="shared" si="12"/>
        <v>3546.65524736</v>
      </c>
      <c r="E41" s="9">
        <f t="shared" si="12"/>
        <v>3848.7398199999998</v>
      </c>
      <c r="F41" s="9">
        <f t="shared" si="12"/>
        <v>4585.9965300000003</v>
      </c>
      <c r="G41" s="32">
        <f t="shared" ref="G41:J41" si="13">G42+G43</f>
        <v>197695.31031990313</v>
      </c>
      <c r="H41" s="32">
        <f t="shared" si="13"/>
        <v>14494.145489070001</v>
      </c>
      <c r="I41" s="32">
        <f t="shared" si="13"/>
        <v>21508.674533644786</v>
      </c>
      <c r="J41" s="32">
        <f t="shared" si="13"/>
        <v>18780.041827934754</v>
      </c>
    </row>
    <row r="42" spans="2:10" ht="14.45" x14ac:dyDescent="0.3">
      <c r="B42" s="19" t="s">
        <v>43</v>
      </c>
      <c r="C42" s="45">
        <v>39987.013509299992</v>
      </c>
      <c r="D42" s="45">
        <v>2905.6749399999999</v>
      </c>
      <c r="E42" s="45">
        <v>3180.1841599999998</v>
      </c>
      <c r="F42" s="45">
        <v>3911.94922</v>
      </c>
      <c r="G42" s="58">
        <v>152064.82910915621</v>
      </c>
      <c r="H42" s="58">
        <v>12131.99891271</v>
      </c>
      <c r="I42" s="59">
        <v>14625.879217793836</v>
      </c>
      <c r="J42" s="59">
        <v>16087.799994618659</v>
      </c>
    </row>
    <row r="43" spans="2:10" ht="13.15" x14ac:dyDescent="0.25">
      <c r="B43" s="23" t="s">
        <v>42</v>
      </c>
      <c r="C43" s="9">
        <f t="shared" ref="C43:J43" si="14">C44+C45</f>
        <v>9405.2490070447075</v>
      </c>
      <c r="D43" s="9">
        <f t="shared" si="14"/>
        <v>640.98030735999998</v>
      </c>
      <c r="E43" s="9">
        <f t="shared" si="14"/>
        <v>668.55565999999999</v>
      </c>
      <c r="F43" s="9">
        <f t="shared" si="14"/>
        <v>674.04731000000004</v>
      </c>
      <c r="G43" s="32">
        <f t="shared" si="14"/>
        <v>45630.481210746933</v>
      </c>
      <c r="H43" s="32">
        <f t="shared" si="14"/>
        <v>2362.1465763599999</v>
      </c>
      <c r="I43" s="32">
        <f t="shared" si="14"/>
        <v>6882.7953158509517</v>
      </c>
      <c r="J43" s="32">
        <f t="shared" si="14"/>
        <v>2692.2418333160949</v>
      </c>
    </row>
    <row r="44" spans="2:10" ht="14.45" x14ac:dyDescent="0.3">
      <c r="B44" s="19" t="s">
        <v>41</v>
      </c>
      <c r="C44" s="47">
        <v>437.31257716000005</v>
      </c>
      <c r="D44" s="47">
        <v>35.360598719999999</v>
      </c>
      <c r="E44" s="47">
        <v>32.737731519999997</v>
      </c>
      <c r="F44" s="47">
        <v>44.686573360000004</v>
      </c>
      <c r="G44" s="54">
        <v>11638.937217005834</v>
      </c>
      <c r="H44" s="54">
        <v>709.69103239000003</v>
      </c>
      <c r="I44" s="59">
        <v>1302.7940720160234</v>
      </c>
      <c r="J44" s="59">
        <v>551.75462770960348</v>
      </c>
    </row>
    <row r="45" spans="2:10" ht="14.45" x14ac:dyDescent="0.3">
      <c r="B45" s="19" t="s">
        <v>40</v>
      </c>
      <c r="C45" s="47">
        <v>8967.9364298847067</v>
      </c>
      <c r="D45" s="47">
        <v>605.61970864</v>
      </c>
      <c r="E45" s="47">
        <v>635.81792847999998</v>
      </c>
      <c r="F45" s="47">
        <v>629.36073664000003</v>
      </c>
      <c r="G45" s="54">
        <v>33991.543993741099</v>
      </c>
      <c r="H45" s="54">
        <v>1652.45554397</v>
      </c>
      <c r="I45" s="59">
        <v>5580.0012438349286</v>
      </c>
      <c r="J45" s="59">
        <v>2140.4872056064914</v>
      </c>
    </row>
    <row r="46" spans="2:10" ht="13.15" x14ac:dyDescent="0.25">
      <c r="B46" s="23" t="s">
        <v>39</v>
      </c>
      <c r="C46" s="9">
        <f t="shared" ref="C46:J46" si="15">C47+C48</f>
        <v>6703.6958472200004</v>
      </c>
      <c r="D46" s="9">
        <f t="shared" si="15"/>
        <v>496.68335000000002</v>
      </c>
      <c r="E46" s="9">
        <f t="shared" si="15"/>
        <v>366.68999999999994</v>
      </c>
      <c r="F46" s="9">
        <f t="shared" si="15"/>
        <v>511.38</v>
      </c>
      <c r="G46" s="32">
        <f t="shared" si="15"/>
        <v>5627189.4562119301</v>
      </c>
      <c r="H46" s="32">
        <f t="shared" si="15"/>
        <v>401666.22277651995</v>
      </c>
      <c r="I46" s="32">
        <f t="shared" si="15"/>
        <v>341793.99000000005</v>
      </c>
      <c r="J46" s="32">
        <f t="shared" si="15"/>
        <v>477429.9499999999</v>
      </c>
    </row>
    <row r="47" spans="2:10" ht="13.15" x14ac:dyDescent="0.25">
      <c r="B47" s="19" t="s">
        <v>38</v>
      </c>
      <c r="C47" s="29">
        <v>6702.5289700000003</v>
      </c>
      <c r="D47" s="29">
        <v>496.36795000000001</v>
      </c>
      <c r="E47" s="29">
        <v>366.68999999999994</v>
      </c>
      <c r="F47" s="29">
        <v>511.38</v>
      </c>
      <c r="G47" s="50">
        <v>5625940.7884547506</v>
      </c>
      <c r="H47" s="50">
        <v>401440.73093651998</v>
      </c>
      <c r="I47" s="50">
        <v>341793.99000000005</v>
      </c>
      <c r="J47" s="50">
        <v>477429.9499999999</v>
      </c>
    </row>
    <row r="48" spans="2:10" ht="13.15" x14ac:dyDescent="0.25">
      <c r="B48" s="19" t="s">
        <v>37</v>
      </c>
      <c r="C48" s="7">
        <v>1.1668772199999999</v>
      </c>
      <c r="D48" s="7">
        <v>0.31540000000000001</v>
      </c>
      <c r="E48" s="7">
        <v>0</v>
      </c>
      <c r="F48" s="7">
        <v>0</v>
      </c>
      <c r="G48" s="50">
        <v>1248.6677571800001</v>
      </c>
      <c r="H48" s="50">
        <v>225.49184</v>
      </c>
      <c r="I48" s="50">
        <v>0</v>
      </c>
      <c r="J48" s="50">
        <v>0</v>
      </c>
    </row>
    <row r="49" spans="2:10" ht="13.15" x14ac:dyDescent="0.25">
      <c r="B49" s="28" t="s">
        <v>36</v>
      </c>
      <c r="C49" s="9">
        <f>C22+C30+C34+C41+C46</f>
        <v>442229.47783015243</v>
      </c>
      <c r="D49" s="9">
        <f t="shared" ref="D49:H49" si="16">D22+D30+D34+D41+D46</f>
        <v>29472.898837359997</v>
      </c>
      <c r="E49" s="9">
        <f>E22+E30+E34+E41+E46</f>
        <v>42998.73121000002</v>
      </c>
      <c r="F49" s="9">
        <f>F22+F30+F34+F41+F46</f>
        <v>47327.039929999992</v>
      </c>
      <c r="G49" s="53">
        <f t="shared" si="16"/>
        <v>41512514.323672183</v>
      </c>
      <c r="H49" s="53">
        <f t="shared" si="16"/>
        <v>3076768.6300526001</v>
      </c>
      <c r="I49" s="53">
        <f t="shared" ref="I49:J49" si="17">I22+I30+I34+I41+I46</f>
        <v>3237631.8288817224</v>
      </c>
      <c r="J49" s="53">
        <f t="shared" si="17"/>
        <v>3727036.3041954893</v>
      </c>
    </row>
    <row r="50" spans="2:10" ht="13.15" x14ac:dyDescent="0.25">
      <c r="B50" s="28" t="s">
        <v>35</v>
      </c>
      <c r="C50" s="9">
        <f>C18+C22+C30+C34+C41+C46</f>
        <v>443821.39784015244</v>
      </c>
      <c r="D50" s="9">
        <f t="shared" ref="D50:H50" si="18">D18+D22+D30+D34+D41+D46</f>
        <v>29592.577117359997</v>
      </c>
      <c r="E50" s="9">
        <f t="shared" ref="E50:F50" si="19">E18+E22+E30+E34+E41+E46</f>
        <v>43122.07511000002</v>
      </c>
      <c r="F50" s="9">
        <f t="shared" si="19"/>
        <v>47481.175439999999</v>
      </c>
      <c r="G50" s="53">
        <f t="shared" si="18"/>
        <v>147112362.844392</v>
      </c>
      <c r="H50" s="53">
        <f t="shared" si="18"/>
        <v>11728746.351375718</v>
      </c>
      <c r="I50" s="53">
        <f t="shared" ref="I50:J50" si="20">I18+I22+I30+I34+I41+I46</f>
        <v>11604231.253844393</v>
      </c>
      <c r="J50" s="53">
        <f t="shared" si="20"/>
        <v>13924025.746529313</v>
      </c>
    </row>
    <row r="51" spans="2:10" ht="13.15" x14ac:dyDescent="0.25">
      <c r="B51" s="28" t="s">
        <v>34</v>
      </c>
      <c r="C51" s="9">
        <f>C18+C22+C30+C34+C41</f>
        <v>437117.70199293242</v>
      </c>
      <c r="D51" s="9">
        <f t="shared" ref="D51:H51" si="21">D18+D22+D30+D34+D41</f>
        <v>29095.893767359998</v>
      </c>
      <c r="E51" s="9">
        <f t="shared" ref="E51:F51" si="22">E18+E22+E30+E34+E41</f>
        <v>42755.385110000017</v>
      </c>
      <c r="F51" s="9">
        <f t="shared" si="22"/>
        <v>46969.795440000002</v>
      </c>
      <c r="G51" s="53">
        <f t="shared" si="21"/>
        <v>141485173.38818008</v>
      </c>
      <c r="H51" s="53">
        <f t="shared" si="21"/>
        <v>11327080.128599199</v>
      </c>
      <c r="I51" s="53">
        <f>I18+I22+I30+I34+I41</f>
        <v>11262437.263844393</v>
      </c>
      <c r="J51" s="53">
        <f t="shared" ref="J51" si="23">J18+J22+J30+J34+J41</f>
        <v>13446595.796529314</v>
      </c>
    </row>
    <row r="52" spans="2:10" ht="13.15" x14ac:dyDescent="0.25">
      <c r="B52" s="99" t="s">
        <v>33</v>
      </c>
      <c r="C52" s="99"/>
      <c r="D52" s="99"/>
      <c r="E52" s="99"/>
      <c r="F52" s="99"/>
      <c r="G52" s="99"/>
      <c r="H52" s="99"/>
      <c r="I52" s="46"/>
      <c r="J52" s="46"/>
    </row>
    <row r="53" spans="2:10" ht="12.75" customHeight="1" x14ac:dyDescent="0.2">
      <c r="B53" s="94"/>
      <c r="C53" s="94" t="s">
        <v>32</v>
      </c>
      <c r="D53" s="94"/>
      <c r="E53" s="89"/>
      <c r="F53" s="89"/>
      <c r="G53" s="94" t="s">
        <v>31</v>
      </c>
      <c r="H53" s="94"/>
      <c r="I53" s="89"/>
      <c r="J53" s="89"/>
    </row>
    <row r="54" spans="2:10" ht="12.75" customHeight="1" x14ac:dyDescent="0.2">
      <c r="B54" s="94"/>
      <c r="C54" s="88" t="s">
        <v>84</v>
      </c>
      <c r="D54" s="95" t="s">
        <v>88</v>
      </c>
      <c r="E54" s="71">
        <v>2021</v>
      </c>
      <c r="F54" s="71">
        <v>2021</v>
      </c>
      <c r="G54" s="88" t="s">
        <v>84</v>
      </c>
      <c r="H54" s="95" t="s">
        <v>88</v>
      </c>
      <c r="I54" s="71">
        <v>2021</v>
      </c>
      <c r="J54" s="71">
        <v>2021</v>
      </c>
    </row>
    <row r="55" spans="2:10" x14ac:dyDescent="0.2">
      <c r="B55" s="94"/>
      <c r="C55" s="88"/>
      <c r="D55" s="95"/>
      <c r="E55" s="71" t="s">
        <v>86</v>
      </c>
      <c r="F55" s="71" t="s">
        <v>87</v>
      </c>
      <c r="G55" s="88"/>
      <c r="H55" s="95"/>
      <c r="I55" s="71" t="s">
        <v>86</v>
      </c>
      <c r="J55" s="71" t="s">
        <v>87</v>
      </c>
    </row>
    <row r="56" spans="2:10" x14ac:dyDescent="0.2">
      <c r="B56" s="94"/>
      <c r="C56" s="71">
        <v>1</v>
      </c>
      <c r="D56" s="71">
        <v>2</v>
      </c>
      <c r="E56" s="71">
        <v>4</v>
      </c>
      <c r="F56" s="71"/>
      <c r="G56" s="71">
        <v>1</v>
      </c>
      <c r="H56" s="71">
        <v>2</v>
      </c>
      <c r="I56" s="71">
        <v>4</v>
      </c>
      <c r="J56" s="71"/>
    </row>
    <row r="57" spans="2:10" x14ac:dyDescent="0.2">
      <c r="B57" s="14" t="s">
        <v>30</v>
      </c>
      <c r="C57" s="13"/>
      <c r="D57" s="13"/>
      <c r="E57" s="13"/>
      <c r="F57" s="13"/>
      <c r="G57" s="13"/>
      <c r="H57" s="13"/>
      <c r="I57" s="13"/>
      <c r="J57" s="13"/>
    </row>
    <row r="58" spans="2:10" x14ac:dyDescent="0.2">
      <c r="B58" s="26" t="s">
        <v>29</v>
      </c>
      <c r="C58" s="4">
        <f t="shared" ref="C58:J58" si="24">C59+C60</f>
        <v>255451.56607589999</v>
      </c>
      <c r="D58" s="4">
        <f t="shared" si="24"/>
        <v>16187.9995549</v>
      </c>
      <c r="E58" s="4">
        <f t="shared" si="24"/>
        <v>29734.313687399997</v>
      </c>
      <c r="F58" s="4">
        <f t="shared" si="24"/>
        <v>32126.983990000001</v>
      </c>
      <c r="G58" s="20">
        <f t="shared" si="24"/>
        <v>9179707.108278377</v>
      </c>
      <c r="H58" s="20">
        <f t="shared" si="24"/>
        <v>599380.92123189999</v>
      </c>
      <c r="I58" s="20">
        <f t="shared" si="24"/>
        <v>898223.89749232214</v>
      </c>
      <c r="J58" s="20">
        <f t="shared" si="24"/>
        <v>1033422.3509036039</v>
      </c>
    </row>
    <row r="59" spans="2:10" x14ac:dyDescent="0.2">
      <c r="B59" s="19" t="s">
        <v>28</v>
      </c>
      <c r="C59" s="27">
        <v>25220.343240000002</v>
      </c>
      <c r="D59" s="27">
        <v>1423.94364</v>
      </c>
      <c r="E59" s="27">
        <v>2528.9260199999999</v>
      </c>
      <c r="F59" s="27">
        <v>2829.5752900000002</v>
      </c>
      <c r="G59" s="86">
        <v>1871235.5262003024</v>
      </c>
      <c r="H59" s="86">
        <v>118964.76849824</v>
      </c>
      <c r="I59" s="86">
        <v>174306.94192898215</v>
      </c>
      <c r="J59" s="86">
        <v>196263.54467840609</v>
      </c>
    </row>
    <row r="60" spans="2:10" x14ac:dyDescent="0.2">
      <c r="B60" s="19" t="s">
        <v>27</v>
      </c>
      <c r="C60" s="27">
        <v>230231.2228359</v>
      </c>
      <c r="D60" s="27">
        <v>14764.0559149</v>
      </c>
      <c r="E60" s="27">
        <v>27205.387667399998</v>
      </c>
      <c r="F60" s="27">
        <v>29297.4087</v>
      </c>
      <c r="G60" s="86">
        <v>7308471.582078075</v>
      </c>
      <c r="H60" s="86">
        <v>480416.15273366001</v>
      </c>
      <c r="I60" s="86">
        <v>723916.95556333999</v>
      </c>
      <c r="J60" s="86">
        <v>837158.80622519786</v>
      </c>
    </row>
    <row r="61" spans="2:10" ht="25.5" x14ac:dyDescent="0.2">
      <c r="B61" s="26" t="s">
        <v>26</v>
      </c>
      <c r="C61" s="4">
        <f t="shared" ref="C61:J61" si="25">C62+C63</f>
        <v>32493.631269999998</v>
      </c>
      <c r="D61" s="4">
        <f t="shared" si="25"/>
        <v>2431.4917</v>
      </c>
      <c r="E61" s="4">
        <f t="shared" si="25"/>
        <v>2336.0601200000001</v>
      </c>
      <c r="F61" s="4">
        <f t="shared" si="25"/>
        <v>2703.4331400000001</v>
      </c>
      <c r="G61" s="74">
        <f>G62+G63</f>
        <v>41581497.420350105</v>
      </c>
      <c r="H61" s="74">
        <f t="shared" si="25"/>
        <v>3123214.5191793302</v>
      </c>
      <c r="I61" s="74">
        <f t="shared" si="25"/>
        <v>2953188.1967157358</v>
      </c>
      <c r="J61" s="74">
        <f t="shared" si="25"/>
        <v>3468699.963535591</v>
      </c>
    </row>
    <row r="62" spans="2:10" x14ac:dyDescent="0.2">
      <c r="B62" s="8" t="s">
        <v>25</v>
      </c>
      <c r="C62" s="27">
        <v>6886.1506299999992</v>
      </c>
      <c r="D62" s="27">
        <v>533.60388</v>
      </c>
      <c r="E62" s="27">
        <v>492.39307000000002</v>
      </c>
      <c r="F62" s="27">
        <v>545.83734000000004</v>
      </c>
      <c r="G62" s="86">
        <v>20601554.264199428</v>
      </c>
      <c r="H62" s="86">
        <v>1529247.2169125299</v>
      </c>
      <c r="I62" s="86">
        <v>1290828.3977473194</v>
      </c>
      <c r="J62" s="86">
        <v>1501183.3426076968</v>
      </c>
    </row>
    <row r="63" spans="2:10" x14ac:dyDescent="0.2">
      <c r="B63" s="8" t="s">
        <v>24</v>
      </c>
      <c r="C63" s="27">
        <v>25607.480639999998</v>
      </c>
      <c r="D63" s="27">
        <v>1897.8878199999999</v>
      </c>
      <c r="E63" s="27">
        <v>1843.66705</v>
      </c>
      <c r="F63" s="27">
        <v>2157.5958000000001</v>
      </c>
      <c r="G63" s="86">
        <v>20979943.156150673</v>
      </c>
      <c r="H63" s="86">
        <v>1593967.3022668001</v>
      </c>
      <c r="I63" s="86">
        <v>1662359.7989684164</v>
      </c>
      <c r="J63" s="86">
        <v>1967516.6209278945</v>
      </c>
    </row>
    <row r="64" spans="2:10" x14ac:dyDescent="0.2">
      <c r="B64" s="14" t="s">
        <v>23</v>
      </c>
      <c r="C64" s="25"/>
      <c r="D64" s="25"/>
      <c r="E64" s="24"/>
      <c r="F64" s="24"/>
      <c r="G64" s="63"/>
      <c r="H64" s="63"/>
      <c r="I64" s="64"/>
      <c r="J64" s="64"/>
    </row>
    <row r="65" spans="2:10" x14ac:dyDescent="0.2">
      <c r="B65" s="23" t="s">
        <v>22</v>
      </c>
      <c r="C65" s="9">
        <f t="shared" ref="C65:I65" si="26">C66+C67+C68</f>
        <v>60905.787760000007</v>
      </c>
      <c r="D65" s="9">
        <f t="shared" si="26"/>
        <v>4716.5791200000003</v>
      </c>
      <c r="E65" s="9">
        <f t="shared" si="26"/>
        <v>4169.9773999999998</v>
      </c>
      <c r="F65" s="9">
        <v>4739.6913800000002</v>
      </c>
      <c r="G65" s="20">
        <f t="shared" si="26"/>
        <v>2889824.5973575735</v>
      </c>
      <c r="H65" s="20">
        <f t="shared" si="26"/>
        <v>229517.02612053</v>
      </c>
      <c r="I65" s="20">
        <f t="shared" si="26"/>
        <v>202854.48788154116</v>
      </c>
      <c r="J65" s="20">
        <v>228899.58210960607</v>
      </c>
    </row>
    <row r="66" spans="2:10" x14ac:dyDescent="0.2">
      <c r="B66" s="19" t="s">
        <v>21</v>
      </c>
      <c r="C66" s="18">
        <v>51.414339999999996</v>
      </c>
      <c r="D66" s="68">
        <v>3.2282500000000001</v>
      </c>
      <c r="E66" s="18">
        <v>3.65388</v>
      </c>
      <c r="F66" s="18">
        <v>4.31447</v>
      </c>
      <c r="G66" s="62">
        <v>2560.0336970630001</v>
      </c>
      <c r="H66" s="70">
        <v>163.32676986000001</v>
      </c>
      <c r="I66" s="62">
        <v>186.57546197400001</v>
      </c>
      <c r="J66" s="62">
        <v>218.64612942799997</v>
      </c>
    </row>
    <row r="67" spans="2:10" x14ac:dyDescent="0.2">
      <c r="B67" s="19" t="s">
        <v>20</v>
      </c>
      <c r="C67" s="33">
        <v>60602.228000000003</v>
      </c>
      <c r="D67" s="68">
        <v>4698.4454800000003</v>
      </c>
      <c r="E67" s="18">
        <v>4142.6324500000001</v>
      </c>
      <c r="F67" s="18">
        <v>4735.37691</v>
      </c>
      <c r="G67" s="65">
        <v>2878025.1246683844</v>
      </c>
      <c r="H67" s="70">
        <v>228733.5009102</v>
      </c>
      <c r="I67" s="62">
        <v>201978.00906228699</v>
      </c>
      <c r="J67" s="62">
        <v>228680.93598017807</v>
      </c>
    </row>
    <row r="68" spans="2:10" x14ac:dyDescent="0.2">
      <c r="B68" s="19" t="s">
        <v>19</v>
      </c>
      <c r="C68" s="18">
        <v>252.14542</v>
      </c>
      <c r="D68" s="18">
        <v>14.905390000000001</v>
      </c>
      <c r="E68" s="60">
        <v>23.69107</v>
      </c>
      <c r="F68" s="60">
        <v>21.91366</v>
      </c>
      <c r="G68" s="62">
        <v>9239.4389921260172</v>
      </c>
      <c r="H68" s="62">
        <v>620.19844047000004</v>
      </c>
      <c r="I68" s="61">
        <v>689.90335728018692</v>
      </c>
      <c r="J68" s="61">
        <v>733.62819579201096</v>
      </c>
    </row>
    <row r="69" spans="2:10" x14ac:dyDescent="0.2">
      <c r="B69" s="23" t="s">
        <v>18</v>
      </c>
      <c r="C69" s="9">
        <f t="shared" ref="C69:I69" si="27">C70+C71</f>
        <v>394.59902</v>
      </c>
      <c r="D69" s="9">
        <f t="shared" si="27"/>
        <v>29.418640000000003</v>
      </c>
      <c r="E69" s="9">
        <f t="shared" si="27"/>
        <v>20.807960000000001</v>
      </c>
      <c r="F69" s="9">
        <v>7.0299300000000002</v>
      </c>
      <c r="G69" s="20">
        <f t="shared" si="27"/>
        <v>1531.853656129</v>
      </c>
      <c r="H69" s="20">
        <f t="shared" si="27"/>
        <v>116.09454042</v>
      </c>
      <c r="I69" s="20">
        <f t="shared" si="27"/>
        <v>121.5099905769999</v>
      </c>
      <c r="J69" s="20">
        <v>43.698724663000007</v>
      </c>
    </row>
    <row r="70" spans="2:10" s="22" customFormat="1" x14ac:dyDescent="0.2">
      <c r="B70" s="19" t="s">
        <v>17</v>
      </c>
      <c r="C70" s="27">
        <v>353.32799999999997</v>
      </c>
      <c r="D70" s="27">
        <v>27.818460000000002</v>
      </c>
      <c r="E70" s="27">
        <v>18.0822</v>
      </c>
      <c r="F70" s="27">
        <v>7.0299300000000002</v>
      </c>
      <c r="G70" s="67">
        <v>1483.2711692939999</v>
      </c>
      <c r="H70" s="67">
        <v>113.58942168</v>
      </c>
      <c r="I70" s="67">
        <v>102.267029959</v>
      </c>
      <c r="J70" s="67">
        <v>43.698724663000007</v>
      </c>
    </row>
    <row r="71" spans="2:10" ht="15" x14ac:dyDescent="0.25">
      <c r="B71" s="19" t="s">
        <v>16</v>
      </c>
      <c r="C71" s="27">
        <v>41.271019999999993</v>
      </c>
      <c r="D71" s="27">
        <v>1.6001799999999999</v>
      </c>
      <c r="E71" s="27">
        <v>2.7257600000000002</v>
      </c>
      <c r="F71" s="27">
        <v>0.83706999999999998</v>
      </c>
      <c r="G71" s="67">
        <v>48.582486834999997</v>
      </c>
      <c r="H71" s="67">
        <v>2.5051187399999999</v>
      </c>
      <c r="I71" s="66">
        <v>19.242960617999898</v>
      </c>
      <c r="J71" s="66">
        <v>15.2296897399999</v>
      </c>
    </row>
    <row r="72" spans="2:10" x14ac:dyDescent="0.2">
      <c r="B72" s="21" t="s">
        <v>15</v>
      </c>
      <c r="C72" s="4">
        <f t="shared" ref="C72:F72" si="28">C73</f>
        <v>9460.4323600000007</v>
      </c>
      <c r="D72" s="4">
        <f t="shared" si="28"/>
        <v>990.74728000000005</v>
      </c>
      <c r="E72" s="4">
        <f t="shared" si="28"/>
        <v>824.3599999999999</v>
      </c>
      <c r="F72" s="4">
        <f t="shared" si="28"/>
        <v>856.88999999999987</v>
      </c>
      <c r="G72" s="20">
        <f t="shared" ref="G72:J72" si="29">G73</f>
        <v>225420.34259479999</v>
      </c>
      <c r="H72" s="20">
        <f t="shared" si="29"/>
        <v>19748.991157299999</v>
      </c>
      <c r="I72" s="20">
        <f t="shared" si="29"/>
        <v>24138.080000000005</v>
      </c>
      <c r="J72" s="20">
        <f t="shared" si="29"/>
        <v>24186.699999999997</v>
      </c>
    </row>
    <row r="73" spans="2:10" s="16" customFormat="1" x14ac:dyDescent="0.2">
      <c r="B73" s="19" t="s">
        <v>14</v>
      </c>
      <c r="C73" s="18">
        <v>9460.4323600000007</v>
      </c>
      <c r="D73" s="18">
        <v>990.74728000000005</v>
      </c>
      <c r="E73" s="18">
        <v>824.3599999999999</v>
      </c>
      <c r="F73" s="18">
        <v>856.88999999999987</v>
      </c>
      <c r="G73" s="17">
        <v>225420.34259479999</v>
      </c>
      <c r="H73" s="17">
        <v>19748.991157299999</v>
      </c>
      <c r="I73" s="17">
        <v>24138.080000000005</v>
      </c>
      <c r="J73" s="17">
        <v>24186.699999999997</v>
      </c>
    </row>
    <row r="74" spans="2:10" x14ac:dyDescent="0.2">
      <c r="B74" s="96" t="s">
        <v>13</v>
      </c>
      <c r="C74" s="97"/>
      <c r="D74" s="97"/>
      <c r="E74" s="98"/>
      <c r="F74" s="73"/>
      <c r="G74" s="15"/>
      <c r="H74" s="12"/>
      <c r="I74" s="15"/>
      <c r="J74" s="15"/>
    </row>
    <row r="75" spans="2:10" ht="13.5" customHeight="1" x14ac:dyDescent="0.2">
      <c r="B75" s="94"/>
      <c r="C75" s="88" t="s">
        <v>85</v>
      </c>
      <c r="D75" s="95" t="s">
        <v>88</v>
      </c>
      <c r="E75" s="71">
        <v>2021</v>
      </c>
      <c r="F75" s="75">
        <v>2021</v>
      </c>
      <c r="G75" s="82"/>
      <c r="H75" s="82"/>
      <c r="I75" s="82"/>
      <c r="J75" s="12"/>
    </row>
    <row r="76" spans="2:10" ht="14.25" customHeight="1" x14ac:dyDescent="0.2">
      <c r="B76" s="94"/>
      <c r="C76" s="88"/>
      <c r="D76" s="95"/>
      <c r="E76" s="71" t="s">
        <v>86</v>
      </c>
      <c r="F76" s="75" t="s">
        <v>87</v>
      </c>
      <c r="G76" s="82"/>
      <c r="H76" s="82"/>
      <c r="I76" s="82"/>
      <c r="J76" s="12"/>
    </row>
    <row r="77" spans="2:10" ht="12.75" customHeight="1" x14ac:dyDescent="0.2">
      <c r="B77" s="94"/>
      <c r="C77" s="71">
        <v>1</v>
      </c>
      <c r="D77" s="71">
        <v>2</v>
      </c>
      <c r="E77" s="71">
        <v>3</v>
      </c>
      <c r="F77" s="75">
        <v>4</v>
      </c>
      <c r="G77" s="82"/>
      <c r="H77" s="82"/>
      <c r="I77" s="82"/>
      <c r="J77" s="12"/>
    </row>
    <row r="78" spans="2:10" x14ac:dyDescent="0.2">
      <c r="B78" s="14" t="s">
        <v>12</v>
      </c>
      <c r="C78" s="13"/>
      <c r="D78" s="13"/>
      <c r="E78" s="13"/>
      <c r="F78" s="76"/>
      <c r="G78" s="82"/>
      <c r="H78" s="82"/>
      <c r="I78" s="82"/>
      <c r="J78" s="12"/>
    </row>
    <row r="79" spans="2:10" x14ac:dyDescent="0.2">
      <c r="B79" s="5" t="s">
        <v>11</v>
      </c>
      <c r="C79" s="9">
        <f>C80+C81</f>
        <v>9602.5088299999989</v>
      </c>
      <c r="D79" s="9">
        <f>D80+D81</f>
        <v>9027.0341700000008</v>
      </c>
      <c r="E79" s="9">
        <f>E80+E81</f>
        <v>9647.0232799999994</v>
      </c>
      <c r="F79" s="77">
        <v>9688.2370900000005</v>
      </c>
      <c r="G79" s="83"/>
      <c r="H79" s="83"/>
      <c r="I79" s="82"/>
      <c r="J79" s="12"/>
    </row>
    <row r="80" spans="2:10" x14ac:dyDescent="0.2">
      <c r="B80" s="8" t="s">
        <v>10</v>
      </c>
      <c r="C80" s="44">
        <v>620.49086999999997</v>
      </c>
      <c r="D80" s="44">
        <v>572.89032999999995</v>
      </c>
      <c r="E80" s="44">
        <v>623.93434000000002</v>
      </c>
      <c r="F80" s="78">
        <v>628.15481999999997</v>
      </c>
      <c r="G80" s="83"/>
      <c r="H80" s="83"/>
      <c r="I80" s="82"/>
      <c r="J80" s="12"/>
    </row>
    <row r="81" spans="1:10" x14ac:dyDescent="0.2">
      <c r="B81" s="8" t="s">
        <v>9</v>
      </c>
      <c r="C81" s="44">
        <v>8982.0179599999992</v>
      </c>
      <c r="D81" s="44">
        <v>8454.1438400000006</v>
      </c>
      <c r="E81" s="44">
        <v>9023.0889399999996</v>
      </c>
      <c r="F81" s="78">
        <v>9060.0822700000008</v>
      </c>
      <c r="G81" s="83"/>
      <c r="H81" s="83"/>
      <c r="I81" s="82"/>
      <c r="J81" s="12"/>
    </row>
    <row r="82" spans="1:10" x14ac:dyDescent="0.2">
      <c r="B82" s="11" t="s">
        <v>8</v>
      </c>
      <c r="C82" s="9">
        <f>C83+C84</f>
        <v>21952.603589999999</v>
      </c>
      <c r="D82" s="9">
        <f>D83+D84</f>
        <v>19008.06667</v>
      </c>
      <c r="E82" s="9">
        <f>E83+E84</f>
        <v>22609.287379999998</v>
      </c>
      <c r="F82" s="77">
        <f>F83+F84</f>
        <v>22947.960600000002</v>
      </c>
      <c r="G82" s="83"/>
      <c r="H82" s="83"/>
      <c r="I82" s="82"/>
      <c r="J82" s="12"/>
    </row>
    <row r="83" spans="1:10" x14ac:dyDescent="0.2">
      <c r="B83" s="10" t="s">
        <v>7</v>
      </c>
      <c r="C83" s="44">
        <v>20052.095170000001</v>
      </c>
      <c r="D83" s="44">
        <v>17553.638309999998</v>
      </c>
      <c r="E83" s="44">
        <v>20542.989939999999</v>
      </c>
      <c r="F83" s="78">
        <v>20864.676240000001</v>
      </c>
      <c r="G83" s="83"/>
      <c r="H83" s="83"/>
      <c r="I83" s="82"/>
      <c r="J83" s="12"/>
    </row>
    <row r="84" spans="1:10" x14ac:dyDescent="0.2">
      <c r="B84" s="10" t="s">
        <v>6</v>
      </c>
      <c r="C84" s="44">
        <v>1900.5084199999999</v>
      </c>
      <c r="D84" s="44">
        <v>1454.4283600000001</v>
      </c>
      <c r="E84" s="44">
        <v>2066.2974399999998</v>
      </c>
      <c r="F84" s="78">
        <v>2083.2843600000001</v>
      </c>
      <c r="G84" s="83"/>
      <c r="H84" s="83"/>
      <c r="I84" s="82"/>
      <c r="J84" s="12"/>
    </row>
    <row r="85" spans="1:10" x14ac:dyDescent="0.2">
      <c r="B85" s="5" t="s">
        <v>5</v>
      </c>
      <c r="C85" s="9">
        <f>C86+C87</f>
        <v>2.3858799999999998</v>
      </c>
      <c r="D85" s="9">
        <f>D86+D87</f>
        <v>2.3426799999999997</v>
      </c>
      <c r="E85" s="9">
        <f>E86+E87</f>
        <v>2.4027099999999999</v>
      </c>
      <c r="F85" s="77">
        <v>2.3976099999999998</v>
      </c>
      <c r="G85" s="83"/>
      <c r="H85" s="83"/>
      <c r="I85" s="82"/>
      <c r="J85" s="12"/>
    </row>
    <row r="86" spans="1:10" x14ac:dyDescent="0.2">
      <c r="B86" s="8" t="s">
        <v>4</v>
      </c>
      <c r="C86" s="42">
        <v>2.1357499999999998</v>
      </c>
      <c r="D86" s="42">
        <v>2.1047799999999999</v>
      </c>
      <c r="E86" s="42">
        <v>2.1465399999999999</v>
      </c>
      <c r="F86" s="79">
        <v>2.1376599999999999</v>
      </c>
      <c r="G86" s="83"/>
      <c r="H86" s="83"/>
      <c r="I86" s="82"/>
      <c r="J86" s="12"/>
    </row>
    <row r="87" spans="1:10" x14ac:dyDescent="0.2">
      <c r="B87" s="8" t="s">
        <v>3</v>
      </c>
      <c r="C87" s="30">
        <v>0.25013000000000002</v>
      </c>
      <c r="D87" s="30">
        <v>0.2379</v>
      </c>
      <c r="E87" s="68">
        <v>0.25617000000000001</v>
      </c>
      <c r="F87" s="80">
        <v>0.25995000000000001</v>
      </c>
      <c r="G87" s="83"/>
      <c r="H87" s="83"/>
      <c r="I87" s="82"/>
      <c r="J87" s="12"/>
    </row>
    <row r="88" spans="1:10" x14ac:dyDescent="0.2">
      <c r="B88" s="6" t="s">
        <v>2</v>
      </c>
      <c r="C88" s="43">
        <v>4.0446299999999997</v>
      </c>
      <c r="D88" s="43">
        <v>2.9575</v>
      </c>
      <c r="E88" s="43">
        <v>4.2490600000000001</v>
      </c>
      <c r="F88" s="81">
        <v>4.5385499999999999</v>
      </c>
      <c r="G88" s="83"/>
      <c r="H88" s="83"/>
      <c r="I88" s="82"/>
      <c r="J88" s="12"/>
    </row>
    <row r="89" spans="1:10" x14ac:dyDescent="0.2">
      <c r="B89" s="5" t="s">
        <v>1</v>
      </c>
      <c r="C89" s="43">
        <v>47.200769999999999</v>
      </c>
      <c r="D89" s="43">
        <v>43.258299999999998</v>
      </c>
      <c r="E89" s="87">
        <v>45.202779999999997</v>
      </c>
      <c r="F89" s="81">
        <v>45.932650000000002</v>
      </c>
      <c r="G89" s="83"/>
      <c r="H89" s="83"/>
      <c r="I89" s="82"/>
      <c r="J89" s="12"/>
    </row>
    <row r="90" spans="1:10" x14ac:dyDescent="0.2">
      <c r="B90" s="6" t="s">
        <v>0</v>
      </c>
      <c r="C90" s="43">
        <v>35.698900000000002</v>
      </c>
      <c r="D90" s="43">
        <v>21.514209999999999</v>
      </c>
      <c r="E90" s="43">
        <v>48.627389999999998</v>
      </c>
      <c r="F90" s="81">
        <v>49.329099999999997</v>
      </c>
      <c r="G90" s="83"/>
      <c r="H90" s="83"/>
      <c r="I90" s="82"/>
      <c r="J90" s="12"/>
    </row>
    <row r="91" spans="1:10" x14ac:dyDescent="0.2">
      <c r="B91" s="6" t="s">
        <v>73</v>
      </c>
      <c r="C91" s="43">
        <v>925.21681999999998</v>
      </c>
      <c r="D91" s="43" t="s">
        <v>74</v>
      </c>
      <c r="E91" s="43">
        <v>981.81536000000006</v>
      </c>
      <c r="F91" s="81">
        <v>1018.05774</v>
      </c>
      <c r="G91" s="83"/>
      <c r="H91" s="83"/>
      <c r="I91" s="82"/>
      <c r="J91" s="12"/>
    </row>
    <row r="92" spans="1:10" s="39" customFormat="1" ht="62.25" customHeight="1" x14ac:dyDescent="0.25">
      <c r="A92" s="3"/>
      <c r="B92" s="92" t="s">
        <v>82</v>
      </c>
      <c r="C92" s="92"/>
      <c r="D92" s="92"/>
      <c r="E92" s="37"/>
      <c r="F92" s="37"/>
      <c r="G92" s="82"/>
      <c r="H92" s="82"/>
      <c r="I92" s="82"/>
      <c r="J92" s="12"/>
    </row>
    <row r="93" spans="1:10" s="38" customFormat="1" ht="150.6" customHeight="1" x14ac:dyDescent="0.2">
      <c r="A93" s="1"/>
      <c r="B93" s="93" t="s">
        <v>83</v>
      </c>
      <c r="C93" s="93"/>
      <c r="D93" s="93"/>
      <c r="E93" s="40"/>
      <c r="F93" s="40"/>
      <c r="G93" s="84"/>
      <c r="H93" s="82"/>
      <c r="I93" s="82"/>
      <c r="J93" s="12"/>
    </row>
    <row r="94" spans="1:10" ht="12.75" customHeight="1" x14ac:dyDescent="0.2">
      <c r="B94" s="1"/>
      <c r="D94" s="1"/>
      <c r="H94" s="12"/>
      <c r="I94" s="12"/>
      <c r="J94" s="12"/>
    </row>
    <row r="95" spans="1:10" x14ac:dyDescent="0.2">
      <c r="D95" s="1"/>
      <c r="H95" s="12"/>
      <c r="I95" s="12"/>
      <c r="J95" s="12"/>
    </row>
    <row r="96" spans="1:10" x14ac:dyDescent="0.2">
      <c r="D96" s="1"/>
      <c r="H96" s="1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2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</sheetData>
  <mergeCells count="22">
    <mergeCell ref="C53:F53"/>
    <mergeCell ref="G53:J53"/>
    <mergeCell ref="C4:C5"/>
    <mergeCell ref="D4:D5"/>
    <mergeCell ref="G4:G5"/>
    <mergeCell ref="H4:H5"/>
    <mergeCell ref="G3:J3"/>
    <mergeCell ref="C3:F3"/>
    <mergeCell ref="B2:I2"/>
    <mergeCell ref="B92:D92"/>
    <mergeCell ref="B93:D93"/>
    <mergeCell ref="B53:B56"/>
    <mergeCell ref="C54:C55"/>
    <mergeCell ref="D54:D55"/>
    <mergeCell ref="B75:B77"/>
    <mergeCell ref="C75:C76"/>
    <mergeCell ref="D75:D76"/>
    <mergeCell ref="B74:E74"/>
    <mergeCell ref="G54:G55"/>
    <mergeCell ref="H54:H55"/>
    <mergeCell ref="B52:H52"/>
    <mergeCell ref="B3:B6"/>
  </mergeCells>
  <conditionalFormatting sqref="G79:H9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  <ignoredErrors>
    <ignoredError sqref="F22:H22 C22:D22 E22 I22: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adki</dc:creator>
  <cp:lastModifiedBy>RBIWebsite Support, Tiwari</cp:lastModifiedBy>
  <dcterms:created xsi:type="dcterms:W3CDTF">2020-10-21T07:14:05Z</dcterms:created>
  <dcterms:modified xsi:type="dcterms:W3CDTF">2021-07-31T06:26:25Z</dcterms:modified>
</cp:coreProperties>
</file>