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Gaush Ali\0March2022\Data Publication - Payment System Indicators - December 2021\"/>
    </mc:Choice>
  </mc:AlternateContent>
  <bookViews>
    <workbookView xWindow="-120" yWindow="-120" windowWidth="29040" windowHeight="15840"/>
  </bookViews>
  <sheets>
    <sheet name="Dec 202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  <c r="E83" i="5" l="1"/>
  <c r="I44" i="5"/>
  <c r="I42" i="5" s="1"/>
  <c r="E44" i="5"/>
  <c r="E42" i="5" l="1"/>
  <c r="J47" i="5"/>
  <c r="F47" i="5"/>
  <c r="J44" i="5"/>
  <c r="J42" i="5" s="1"/>
  <c r="F44" i="5"/>
  <c r="J39" i="5"/>
  <c r="F39" i="5"/>
  <c r="J36" i="5"/>
  <c r="F36" i="5"/>
  <c r="J31" i="5"/>
  <c r="F31" i="5"/>
  <c r="J11" i="5"/>
  <c r="J10" i="5" s="1"/>
  <c r="F11" i="5"/>
  <c r="F10" i="5" s="1"/>
  <c r="F23" i="5"/>
  <c r="J19" i="5"/>
  <c r="F19" i="5"/>
  <c r="F42" i="5" l="1"/>
  <c r="J35" i="5"/>
  <c r="F35" i="5"/>
  <c r="J50" i="5" l="1"/>
  <c r="J51" i="5"/>
  <c r="J52" i="5"/>
  <c r="F50" i="5"/>
  <c r="F51" i="5"/>
  <c r="F52" i="5"/>
  <c r="F86" i="5"/>
  <c r="F83" i="5"/>
  <c r="F80" i="5"/>
  <c r="J73" i="5"/>
  <c r="F73" i="5"/>
  <c r="J70" i="5"/>
  <c r="F70" i="5"/>
  <c r="F66" i="5"/>
  <c r="J66" i="5"/>
  <c r="J62" i="5"/>
  <c r="J59" i="5"/>
  <c r="F62" i="5"/>
  <c r="F59" i="5"/>
  <c r="G47" i="5"/>
  <c r="C47" i="5"/>
  <c r="C44" i="5"/>
  <c r="C42" i="5" s="1"/>
  <c r="G31" i="5"/>
  <c r="C31" i="5"/>
  <c r="H23" i="5"/>
  <c r="C23" i="5"/>
  <c r="H19" i="5"/>
  <c r="G19" i="5"/>
  <c r="C19" i="5"/>
  <c r="G11" i="5"/>
  <c r="C11" i="5"/>
  <c r="C10" i="5" s="1"/>
  <c r="I73" i="5"/>
  <c r="H73" i="5"/>
  <c r="G73" i="5"/>
  <c r="E73" i="5"/>
  <c r="D73" i="5"/>
  <c r="C73" i="5"/>
  <c r="I70" i="5"/>
  <c r="H70" i="5"/>
  <c r="G70" i="5"/>
  <c r="E70" i="5"/>
  <c r="D70" i="5"/>
  <c r="C70" i="5"/>
  <c r="I66" i="5"/>
  <c r="H66" i="5"/>
  <c r="G66" i="5"/>
  <c r="E66" i="5"/>
  <c r="D66" i="5"/>
  <c r="C66" i="5"/>
  <c r="H44" i="5"/>
  <c r="G44" i="5"/>
  <c r="G42" i="5" s="1"/>
  <c r="D44" i="5"/>
  <c r="D83" i="5"/>
  <c r="C83" i="5"/>
  <c r="H42" i="5" l="1"/>
  <c r="D42" i="5"/>
  <c r="E86" i="5"/>
  <c r="E80" i="5"/>
  <c r="I62" i="5"/>
  <c r="E62" i="5"/>
  <c r="I59" i="5"/>
  <c r="E59" i="5"/>
  <c r="I47" i="5"/>
  <c r="E47" i="5"/>
  <c r="I39" i="5"/>
  <c r="E39" i="5"/>
  <c r="I36" i="5"/>
  <c r="E36" i="5"/>
  <c r="I31" i="5"/>
  <c r="E31" i="5"/>
  <c r="I23" i="5"/>
  <c r="E23" i="5"/>
  <c r="I19" i="5"/>
  <c r="E19" i="5"/>
  <c r="I11" i="5"/>
  <c r="I10" i="5" s="1"/>
  <c r="E11" i="5"/>
  <c r="E10" i="5" s="1"/>
  <c r="E35" i="5" l="1"/>
  <c r="E51" i="5" s="1"/>
  <c r="I35" i="5"/>
  <c r="I50" i="5" s="1"/>
  <c r="D23" i="5"/>
  <c r="H47" i="5"/>
  <c r="D47" i="5"/>
  <c r="H39" i="5"/>
  <c r="G39" i="5"/>
  <c r="D39" i="5"/>
  <c r="C39" i="5"/>
  <c r="H36" i="5"/>
  <c r="G36" i="5"/>
  <c r="D36" i="5"/>
  <c r="C36" i="5"/>
  <c r="H31" i="5"/>
  <c r="D31" i="5"/>
  <c r="G23" i="5"/>
  <c r="D19" i="5"/>
  <c r="G35" i="5" l="1"/>
  <c r="G50" i="5" s="1"/>
  <c r="C35" i="5"/>
  <c r="I51" i="5"/>
  <c r="I52" i="5"/>
  <c r="E50" i="5"/>
  <c r="C52" i="5"/>
  <c r="E52" i="5"/>
  <c r="H35" i="5"/>
  <c r="D35" i="5"/>
  <c r="G51" i="5" l="1"/>
  <c r="G52" i="5"/>
  <c r="D50" i="5"/>
  <c r="H52" i="5"/>
  <c r="C51" i="5"/>
  <c r="C50" i="5"/>
  <c r="D52" i="5"/>
  <c r="H51" i="5"/>
  <c r="H50" i="5"/>
  <c r="D51" i="5"/>
  <c r="H59" i="5" l="1"/>
  <c r="G59" i="5"/>
  <c r="D59" i="5"/>
  <c r="C59" i="5"/>
  <c r="D11" i="5" l="1"/>
  <c r="H11" i="5"/>
  <c r="H10" i="5" s="1"/>
  <c r="H62" i="5"/>
  <c r="G62" i="5"/>
  <c r="D62" i="5"/>
  <c r="C62" i="5"/>
  <c r="D86" i="5" l="1"/>
  <c r="C86" i="5"/>
  <c r="D80" i="5" l="1"/>
  <c r="C80" i="5" l="1"/>
  <c r="G10" i="5" l="1"/>
  <c r="D10" i="5" l="1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<sst xmlns="http://schemas.openxmlformats.org/spreadsheetml/2006/main" count="106" uniqueCount="89">
  <si>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</si>
  <si>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</si>
  <si>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</si>
  <si>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</si>
  <si>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</si>
  <si>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</si>
  <si>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</si>
  <si>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</si>
  <si>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</si>
  <si>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</si>
  <si>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</si>
  <si>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</si>
  <si>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</si>
  <si>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</si>
  <si>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</si>
  <si>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</si>
  <si>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</si>
  <si>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</si>
  <si>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</si>
  <si>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</si>
  <si>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</si>
  <si>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</si>
  <si>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</si>
  <si>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</si>
  <si>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</si>
  <si>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</si>
  <si>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</si>
  <si>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</si>
  <si>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</si>
  <si>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</si>
  <si>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</si>
  <si>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</si>
  <si>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</si>
  <si>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</si>
  <si>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</si>
  <si>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</si>
  <si>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</si>
  <si>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</si>
  <si>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</si>
  <si>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</si>
  <si>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</si>
  <si>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</si>
  <si>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</si>
  <si>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</si>
  <si>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</si>
  <si>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</si>
  <si>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</si>
  <si>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</si>
  <si>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</si>
  <si>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</si>
  <si>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</si>
  <si>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</si>
  <si>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</si>
  <si>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</si>
  <si>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</si>
  <si>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</si>
  <si>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</si>
  <si>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</si>
  <si>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</si>
  <si>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</si>
  <si>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</si>
  <si>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</si>
  <si>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</si>
  <si>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</si>
  <si>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</si>
  <si>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</si>
  <si>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</si>
  <si>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</si>
  <si>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</si>
  <si>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</si>
  <si>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</si>
  <si>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</si>
  <si>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</si>
  <si>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</si>
  <si>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</si>
  <si>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</si>
  <si>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</si>
  <si>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</si>
  <si>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</si>
  <si>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etc.. Also, failed transactions, chargebacks, reversals, expired cards/ wallets, are excluded.</t>
    </r>
  </si>
  <si>
    <t>FY 2020-21</t>
  </si>
  <si>
    <t>As on March 2021</t>
  </si>
  <si>
    <t>November</t>
  </si>
  <si>
    <t>2020
December</t>
  </si>
  <si>
    <t>December</t>
  </si>
  <si>
    <t>Payment System Indicators</t>
  </si>
  <si>
    <t>3 Number of ATMs and CRMs</t>
  </si>
  <si>
    <t>3.1 Bank owned ATMs $ and CRMs#</t>
  </si>
  <si>
    <t>@: New inclusion w.e.f. November 2019
#: Data reported by Co-operative Banks, LABs and RRBs included with effect from Dec 2021.
$ : Inclusion separately initiated from November 2019 - would have been part of other items hitherto.
*: New inclusion w.e.f. September 2020; Includes only static UPI QR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</si>
</sst>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  <numFmt numFmtId="169" formatCode="0.0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2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1" applyNumberFormat="0" applyAlignment="0" applyProtection="0"/>
    <xf numFmtId="0" fontId="42" fillId="59" borderId="12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1" applyNumberFormat="0" applyAlignment="0" applyProtection="0"/>
    <xf numFmtId="0" fontId="49" fillId="0" borderId="16" applyNumberFormat="0" applyFill="0" applyAlignment="0" applyProtection="0"/>
    <xf numFmtId="0" fontId="50" fillId="60" borderId="0" applyNumberFormat="0" applyBorder="0" applyAlignment="0" applyProtection="0"/>
    <xf numFmtId="0" fontId="27" fillId="61" borderId="17" applyNumberFormat="0" applyFont="0" applyAlignment="0" applyProtection="0"/>
    <xf numFmtId="0" fontId="51" fillId="58" borderId="18" applyNumberFormat="0" applyAlignment="0" applyProtection="0"/>
    <xf numFmtId="0" fontId="52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0" fontId="2" fillId="8" borderId="0" xfId="0" applyFont="1" applyFill="1"/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2" fillId="2" borderId="1" xfId="0" applyNumberFormat="1" applyFont="1" applyFill="1" applyBorder="1"/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57" fillId="6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57" fillId="62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2" fontId="0" fillId="0" borderId="1" xfId="0" applyNumberFormat="1" applyBorder="1"/>
    <xf numFmtId="165" fontId="3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/>
    <xf numFmtId="2" fontId="3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/>
    <xf numFmtId="169" fontId="3" fillId="0" borderId="1" xfId="0" applyNumberFormat="1" applyFont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4" fillId="2" borderId="1" xfId="0" quotePrefix="1" applyNumberFormat="1" applyFont="1" applyFill="1" applyBorder="1" applyAlignment="1">
      <alignment horizontal="justify" vertical="top" wrapText="1"/>
    </xf>
    <xf numFmtId="2" fontId="4" fillId="2" borderId="1" xfId="0" applyNumberFormat="1" applyFont="1" applyFill="1" applyBorder="1" applyAlignment="1">
      <alignment horizontal="justify" vertical="top" wrapText="1"/>
    </xf>
    <xf numFmtId="0" fontId="9" fillId="7" borderId="2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2" fontId="6" fillId="6" borderId="21" xfId="0" applyNumberFormat="1" applyFont="1" applyFill="1" applyBorder="1" applyAlignment="1">
      <alignment horizontal="center" vertical="center" wrapText="1"/>
    </xf>
    <xf numFmtId="2" fontId="6" fillId="6" borderId="22" xfId="0" applyNumberFormat="1" applyFont="1" applyFill="1" applyBorder="1" applyAlignment="1">
      <alignment horizontal="center" vertical="center" wrapText="1"/>
    </xf>
    <xf numFmtId="2" fontId="6" fillId="6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 vertical="center" wrapText="1"/>
    </xf>
  </cellXfs>
  <cellStyles count="9722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1" xfId="9717"/>
    <cellStyle name="Comma 12" xfId="9718"/>
    <cellStyle name="Comma 13" xfId="9721"/>
    <cellStyle name="Comma 2" xfId="2"/>
    <cellStyle name="Comma 2 2" xfId="49"/>
    <cellStyle name="Comma 2 2 2" xfId="141"/>
    <cellStyle name="Comma 2 2 3" xfId="9712"/>
    <cellStyle name="Comma 2 2 4" xfId="60"/>
    <cellStyle name="Comma 2 3" xfId="84"/>
    <cellStyle name="Comma 2 3 2" xfId="158"/>
    <cellStyle name="Comma 2 3 3" xfId="145"/>
    <cellStyle name="Comma 2 4" xfId="135"/>
    <cellStyle name="Comma 2 4 2" xfId="132"/>
    <cellStyle name="Comma 2 4 2 2" xfId="164"/>
    <cellStyle name="Comma 2 4 3" xfId="153"/>
    <cellStyle name="Comma 2 5" xfId="114"/>
    <cellStyle name="Comma 2 5 2" xfId="155"/>
    <cellStyle name="Comma 2 6" xfId="140"/>
    <cellStyle name="Comma 2 7" xfId="9719"/>
    <cellStyle name="Comma 2 8" xfId="58"/>
    <cellStyle name="Comma 3" xfId="52"/>
    <cellStyle name="Comma 3 2" xfId="80"/>
    <cellStyle name="Comma 3 2 2" xfId="166"/>
    <cellStyle name="Comma 3 3" xfId="157"/>
    <cellStyle name="Comma 3 4" xfId="144"/>
    <cellStyle name="Comma 3 5" xfId="9711"/>
    <cellStyle name="Comma 3 6" xfId="59"/>
    <cellStyle name="Comma 4" xfId="53"/>
    <cellStyle name="Comma 4 2" xfId="161"/>
    <cellStyle name="Comma 4 3" xfId="148"/>
    <cellStyle name="Comma 4 4" xfId="64"/>
    <cellStyle name="Comma 5" xfId="55"/>
    <cellStyle name="Comma 5 2" xfId="163"/>
    <cellStyle name="Comma 5 3" xfId="150"/>
    <cellStyle name="Comma 5 4" xfId="73"/>
    <cellStyle name="Comma 6" xfId="54"/>
    <cellStyle name="Comma 6 2" xfId="165"/>
    <cellStyle name="Comma 6 3" xfId="129"/>
    <cellStyle name="Comma 7" xfId="47"/>
    <cellStyle name="Comma 7 2" xfId="159"/>
    <cellStyle name="Comma 7 3" xfId="138"/>
    <cellStyle name="Comma 8" xfId="139"/>
    <cellStyle name="Comma 9" xfId="9715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" zoomScaleNormal="100" workbookViewId="0">
      <pane xSplit="2" ySplit="6" topLeftCell="C8" activePane="bottomRight" state="frozen"/>
      <selection activeCell="A2" sqref="A2"/>
      <selection pane="topRight" activeCell="C2" sqref="C2"/>
      <selection pane="bottomLeft" activeCell="A7" sqref="A7"/>
      <selection pane="bottomRight" activeCell="B4" sqref="B4:B7"/>
    </sheetView>
  </sheetViews>
  <sheetFormatPr defaultColWidth="9.140625" defaultRowHeight="12.75" x14ac:dyDescent="0.2"/>
  <cols>
    <col min="1" max="1" width="0.7109375" style="1" hidden="1" customWidth="1"/>
    <col min="2" max="2" width="40.7109375" style="2" customWidth="1"/>
    <col min="3" max="3" width="11.140625" style="1" customWidth="1"/>
    <col min="4" max="4" width="10.28515625" style="35" bestFit="1" customWidth="1"/>
    <col min="5" max="5" width="10.5703125" style="1" bestFit="1" customWidth="1"/>
    <col min="6" max="6" width="10.28515625" style="1" bestFit="1" customWidth="1"/>
    <col min="7" max="7" width="10.7109375" style="1" bestFit="1" customWidth="1"/>
    <col min="8" max="8" width="10.28515625" style="35" bestFit="1" customWidth="1"/>
    <col min="9" max="9" width="10.28515625" style="1" bestFit="1" customWidth="1"/>
    <col min="10" max="10" width="10.28515625" style="1" customWidth="1"/>
    <col min="11" max="16384" width="9.140625" style="1"/>
  </cols>
  <sheetData>
    <row r="1" spans="2:10" ht="12.75" hidden="1" customHeight="1" x14ac:dyDescent="0.2">
      <c r="B1" s="82" t="s">
        <v>85</v>
      </c>
      <c r="C1" s="82"/>
      <c r="D1" s="82"/>
      <c r="E1" s="82"/>
      <c r="F1" s="82"/>
      <c r="G1" s="82"/>
      <c r="H1" s="82"/>
      <c r="I1" s="82"/>
      <c r="J1" s="82"/>
    </row>
    <row r="2" spans="2:10" ht="13.15" customHeight="1" x14ac:dyDescent="0.2">
      <c r="B2" s="82"/>
      <c r="C2" s="82"/>
      <c r="D2" s="82"/>
      <c r="E2" s="82"/>
      <c r="F2" s="82"/>
      <c r="G2" s="82"/>
      <c r="H2" s="82"/>
      <c r="I2" s="82"/>
      <c r="J2" s="82"/>
    </row>
    <row r="3" spans="2:10" x14ac:dyDescent="0.2">
      <c r="B3" s="77" t="s">
        <v>70</v>
      </c>
      <c r="C3" s="78"/>
      <c r="D3" s="78"/>
      <c r="E3" s="78"/>
      <c r="F3" s="78"/>
      <c r="G3" s="78"/>
      <c r="H3" s="78"/>
      <c r="I3" s="78"/>
      <c r="J3" s="78"/>
    </row>
    <row r="4" spans="2:10" ht="12.75" customHeight="1" x14ac:dyDescent="0.2">
      <c r="B4" s="72"/>
      <c r="C4" s="72" t="s">
        <v>30</v>
      </c>
      <c r="D4" s="72"/>
      <c r="E4" s="72"/>
      <c r="F4" s="72"/>
      <c r="G4" s="72" t="s">
        <v>29</v>
      </c>
      <c r="H4" s="72"/>
      <c r="I4" s="72"/>
      <c r="J4" s="72"/>
    </row>
    <row r="5" spans="2:10" ht="15" customHeight="1" x14ac:dyDescent="0.2">
      <c r="B5" s="72"/>
      <c r="C5" s="72" t="s">
        <v>80</v>
      </c>
      <c r="D5" s="73" t="s">
        <v>83</v>
      </c>
      <c r="E5" s="67">
        <v>2021</v>
      </c>
      <c r="F5" s="67">
        <v>2021</v>
      </c>
      <c r="G5" s="72" t="s">
        <v>80</v>
      </c>
      <c r="H5" s="73" t="s">
        <v>83</v>
      </c>
      <c r="I5" s="67">
        <v>2021</v>
      </c>
      <c r="J5" s="67">
        <v>2021</v>
      </c>
    </row>
    <row r="6" spans="2:10" x14ac:dyDescent="0.2">
      <c r="B6" s="72"/>
      <c r="C6" s="72"/>
      <c r="D6" s="73"/>
      <c r="E6" s="67" t="s">
        <v>82</v>
      </c>
      <c r="F6" s="67" t="s">
        <v>84</v>
      </c>
      <c r="G6" s="72"/>
      <c r="H6" s="73"/>
      <c r="I6" s="67" t="s">
        <v>82</v>
      </c>
      <c r="J6" s="67" t="s">
        <v>84</v>
      </c>
    </row>
    <row r="7" spans="2:10" ht="15" customHeight="1" x14ac:dyDescent="0.2">
      <c r="B7" s="72"/>
      <c r="C7" s="67">
        <v>1</v>
      </c>
      <c r="D7" s="67">
        <v>2</v>
      </c>
      <c r="E7" s="67">
        <v>3</v>
      </c>
      <c r="F7" s="67">
        <v>4</v>
      </c>
      <c r="G7" s="67">
        <v>1</v>
      </c>
      <c r="H7" s="67">
        <v>2</v>
      </c>
      <c r="I7" s="67">
        <v>3</v>
      </c>
      <c r="J7" s="67">
        <v>4</v>
      </c>
    </row>
    <row r="8" spans="2:10" ht="15" customHeight="1" x14ac:dyDescent="0.2">
      <c r="B8" s="14" t="s">
        <v>69</v>
      </c>
      <c r="C8" s="14"/>
      <c r="D8" s="14"/>
      <c r="E8" s="14"/>
      <c r="F8" s="14"/>
      <c r="G8" s="14"/>
      <c r="H8" s="14"/>
      <c r="I8" s="14"/>
      <c r="J8" s="14"/>
    </row>
    <row r="9" spans="2:10" ht="15" customHeight="1" x14ac:dyDescent="0.2">
      <c r="B9" s="34" t="s">
        <v>68</v>
      </c>
      <c r="C9" s="14"/>
      <c r="D9" s="14"/>
      <c r="E9" s="14"/>
      <c r="F9" s="14"/>
      <c r="G9" s="14"/>
      <c r="H9" s="14"/>
      <c r="I9" s="13"/>
      <c r="J9" s="13"/>
    </row>
    <row r="10" spans="2:10" x14ac:dyDescent="0.2">
      <c r="B10" s="32" t="s">
        <v>67</v>
      </c>
      <c r="C10" s="4">
        <f>C11+C15+C16</f>
        <v>27.972670000000001</v>
      </c>
      <c r="D10" s="4">
        <f t="shared" ref="D10:G10" si="0">D11+D15+D16</f>
        <v>2.6165850000000002</v>
      </c>
      <c r="E10" s="4">
        <f t="shared" ref="E10:F10" si="1">E11+E15+E16</f>
        <v>2.5595650000000001</v>
      </c>
      <c r="F10" s="4">
        <f t="shared" si="1"/>
        <v>3.1293250000000001</v>
      </c>
      <c r="G10" s="30">
        <f t="shared" si="0"/>
        <v>161943140.836</v>
      </c>
      <c r="H10" s="30">
        <f>H11+H15+H16</f>
        <v>15757032.396</v>
      </c>
      <c r="I10" s="30">
        <f>I11+I15+I16</f>
        <v>17364381.274999999</v>
      </c>
      <c r="J10" s="30">
        <f>J11+J15+J16</f>
        <v>20703987.973000001</v>
      </c>
    </row>
    <row r="11" spans="2:10" x14ac:dyDescent="0.2">
      <c r="B11" s="32" t="s">
        <v>66</v>
      </c>
      <c r="C11" s="4">
        <f>C12+C13+C14</f>
        <v>11.55011</v>
      </c>
      <c r="D11" s="4">
        <f t="shared" ref="D11:H11" si="2">D12+D13+D14</f>
        <v>0.99692999999999998</v>
      </c>
      <c r="E11" s="4">
        <f t="shared" ref="E11:F11" si="3">E12+E13+E14</f>
        <v>0.96997</v>
      </c>
      <c r="F11" s="4">
        <f t="shared" si="3"/>
        <v>1.0979399999999999</v>
      </c>
      <c r="G11" s="30">
        <f>G12+G13+G14</f>
        <v>110634315.12599999</v>
      </c>
      <c r="H11" s="30">
        <f t="shared" si="2"/>
        <v>10816865.655999999</v>
      </c>
      <c r="I11" s="30">
        <f t="shared" ref="I11:J11" si="4">I12+I13+I14</f>
        <v>12229071.725</v>
      </c>
      <c r="J11" s="30">
        <f t="shared" si="4"/>
        <v>14801511.773000002</v>
      </c>
    </row>
    <row r="12" spans="2:10" x14ac:dyDescent="0.2">
      <c r="B12" s="8" t="s">
        <v>65</v>
      </c>
      <c r="C12" s="7">
        <v>6.2803199999999997</v>
      </c>
      <c r="D12" s="7">
        <v>0.50678999999999996</v>
      </c>
      <c r="E12" s="7">
        <v>0.45695000000000002</v>
      </c>
      <c r="F12" s="7">
        <v>0.48303000000000001</v>
      </c>
      <c r="G12" s="40">
        <v>10032186.716</v>
      </c>
      <c r="H12" s="40">
        <v>772886.13600000006</v>
      </c>
      <c r="I12" s="40">
        <v>617831.26500000001</v>
      </c>
      <c r="J12" s="40">
        <v>651102.67299999995</v>
      </c>
    </row>
    <row r="13" spans="2:10" x14ac:dyDescent="0.2">
      <c r="B13" s="8" t="s">
        <v>64</v>
      </c>
      <c r="C13" s="7">
        <v>2.8426399999999998</v>
      </c>
      <c r="D13" s="7">
        <v>0.25175999999999998</v>
      </c>
      <c r="E13" s="7">
        <v>0.26188</v>
      </c>
      <c r="F13" s="7">
        <v>0.30319000000000002</v>
      </c>
      <c r="G13" s="40">
        <v>43751172.859999999</v>
      </c>
      <c r="H13" s="40">
        <v>4089803.62</v>
      </c>
      <c r="I13" s="40">
        <v>4273957.8099999996</v>
      </c>
      <c r="J13" s="40">
        <v>5075400.5999999996</v>
      </c>
    </row>
    <row r="14" spans="2:10" x14ac:dyDescent="0.2">
      <c r="B14" s="8" t="s">
        <v>63</v>
      </c>
      <c r="C14" s="7">
        <v>2.4271500000000001</v>
      </c>
      <c r="D14" s="7">
        <v>0.23838000000000001</v>
      </c>
      <c r="E14" s="7">
        <v>0.25113999999999997</v>
      </c>
      <c r="F14" s="7">
        <v>0.31172</v>
      </c>
      <c r="G14" s="40">
        <v>56850955.549999997</v>
      </c>
      <c r="H14" s="40">
        <v>5954175.9000000004</v>
      </c>
      <c r="I14" s="40">
        <v>7337282.6500000004</v>
      </c>
      <c r="J14" s="40">
        <v>9075008.5000000019</v>
      </c>
    </row>
    <row r="15" spans="2:10" ht="15" customHeight="1" x14ac:dyDescent="0.2">
      <c r="B15" s="8" t="s">
        <v>62</v>
      </c>
      <c r="C15" s="7">
        <v>16.04383</v>
      </c>
      <c r="D15" s="7">
        <v>1.5770850000000001</v>
      </c>
      <c r="E15" s="7">
        <v>1.525055</v>
      </c>
      <c r="F15" s="7">
        <v>1.9591350000000001</v>
      </c>
      <c r="G15" s="40">
        <v>48903960.710000001</v>
      </c>
      <c r="H15" s="40">
        <v>4651381.74</v>
      </c>
      <c r="I15" s="40">
        <v>4816872.55</v>
      </c>
      <c r="J15" s="40">
        <v>5516603.7000000002</v>
      </c>
    </row>
    <row r="16" spans="2:10" ht="15" customHeight="1" x14ac:dyDescent="0.2">
      <c r="B16" s="19" t="s">
        <v>61</v>
      </c>
      <c r="C16" s="7">
        <v>0.37872999999999996</v>
      </c>
      <c r="D16" s="7">
        <v>4.2569999999999997E-2</v>
      </c>
      <c r="E16" s="18">
        <v>6.454E-2</v>
      </c>
      <c r="F16" s="18">
        <v>7.2249999999999995E-2</v>
      </c>
      <c r="G16" s="40">
        <v>2404865</v>
      </c>
      <c r="H16" s="40">
        <v>288785</v>
      </c>
      <c r="I16" s="40">
        <v>318437</v>
      </c>
      <c r="J16" s="40">
        <v>385872.5</v>
      </c>
    </row>
    <row r="17" spans="2:10" ht="14.25" customHeight="1" x14ac:dyDescent="0.2">
      <c r="B17" s="14" t="s">
        <v>60</v>
      </c>
      <c r="C17" s="25"/>
      <c r="D17" s="25"/>
      <c r="E17" s="25"/>
      <c r="F17" s="25"/>
      <c r="G17" s="41"/>
      <c r="H17" s="41"/>
      <c r="I17" s="33"/>
      <c r="J17" s="33"/>
    </row>
    <row r="18" spans="2:10" ht="15" customHeight="1" x14ac:dyDescent="0.2">
      <c r="B18" s="34" t="s">
        <v>59</v>
      </c>
      <c r="C18" s="25"/>
      <c r="D18" s="25"/>
      <c r="E18" s="25"/>
      <c r="F18" s="25"/>
      <c r="G18" s="41"/>
      <c r="H18" s="41"/>
      <c r="I18" s="33"/>
      <c r="J18" s="33"/>
    </row>
    <row r="19" spans="2:10" x14ac:dyDescent="0.2">
      <c r="B19" s="32" t="s">
        <v>58</v>
      </c>
      <c r="C19" s="4">
        <f>C20+C21</f>
        <v>1591.9200100000003</v>
      </c>
      <c r="D19" s="4">
        <f t="shared" ref="D19:J19" si="5">D20+D21</f>
        <v>163.47917000000001</v>
      </c>
      <c r="E19" s="4">
        <f t="shared" si="5"/>
        <v>172.1371</v>
      </c>
      <c r="F19" s="4">
        <f t="shared" si="5"/>
        <v>192.78397000000001</v>
      </c>
      <c r="G19" s="30">
        <f>G20+G21</f>
        <v>105599848.52071981</v>
      </c>
      <c r="H19" s="30">
        <f>H20+H21</f>
        <v>10659120.34</v>
      </c>
      <c r="I19" s="30">
        <f t="shared" si="5"/>
        <v>10981778.209640479</v>
      </c>
      <c r="J19" s="30">
        <f t="shared" si="5"/>
        <v>12966990.798644822</v>
      </c>
    </row>
    <row r="20" spans="2:10" x14ac:dyDescent="0.2">
      <c r="B20" s="10" t="s">
        <v>57</v>
      </c>
      <c r="C20" s="7">
        <v>1573.4697700000004</v>
      </c>
      <c r="D20" s="7">
        <v>161.72432000000001</v>
      </c>
      <c r="E20" s="7">
        <v>170.95017000000001</v>
      </c>
      <c r="F20" s="7">
        <v>191.49625</v>
      </c>
      <c r="G20" s="42">
        <v>91008366.765432045</v>
      </c>
      <c r="H20" s="42">
        <v>9058135.9199999999</v>
      </c>
      <c r="I20" s="40">
        <v>9589984.7678864617</v>
      </c>
      <c r="J20" s="40">
        <v>11418232.57201739</v>
      </c>
    </row>
    <row r="21" spans="2:10" x14ac:dyDescent="0.2">
      <c r="B21" s="10" t="s">
        <v>56</v>
      </c>
      <c r="C21" s="7">
        <v>18.450239999999997</v>
      </c>
      <c r="D21" s="7">
        <v>1.75485</v>
      </c>
      <c r="E21" s="7">
        <v>1.18693</v>
      </c>
      <c r="F21" s="7">
        <v>1.28772</v>
      </c>
      <c r="G21" s="42">
        <v>14591481.755287766</v>
      </c>
      <c r="H21" s="42">
        <v>1600984.42</v>
      </c>
      <c r="I21" s="40">
        <v>1391793.4417540173</v>
      </c>
      <c r="J21" s="40">
        <v>1548758.2266274325</v>
      </c>
    </row>
    <row r="22" spans="2:10" x14ac:dyDescent="0.2">
      <c r="B22" s="34" t="s">
        <v>55</v>
      </c>
      <c r="C22" s="25"/>
      <c r="D22" s="25"/>
      <c r="E22" s="13"/>
      <c r="F22" s="13"/>
      <c r="G22" s="41"/>
      <c r="H22" s="41"/>
      <c r="I22" s="33"/>
      <c r="J22" s="33"/>
    </row>
    <row r="23" spans="2:10" x14ac:dyDescent="0.2">
      <c r="B23" s="32" t="s">
        <v>54</v>
      </c>
      <c r="C23" s="4">
        <f>SUM(C24:C29)</f>
        <v>317867.74479000003</v>
      </c>
      <c r="D23" s="4">
        <f>SUM(D24:D29)</f>
        <v>31735.793360000003</v>
      </c>
      <c r="E23" s="4">
        <f t="shared" ref="E23:I23" si="6">SUM(E24:E29)</f>
        <v>51855.518930000013</v>
      </c>
      <c r="F23" s="4">
        <f t="shared" si="6"/>
        <v>56422.788829999998</v>
      </c>
      <c r="G23" s="58">
        <f t="shared" si="6"/>
        <v>33504225.633756343</v>
      </c>
      <c r="H23" s="58">
        <f>SUM(H24:H29)</f>
        <v>3393355.0160126002</v>
      </c>
      <c r="I23" s="58">
        <f t="shared" si="6"/>
        <v>3552985.6192517211</v>
      </c>
      <c r="J23" s="58">
        <f>SUM(J24:J29)</f>
        <v>4076395.2276859479</v>
      </c>
    </row>
    <row r="24" spans="2:10" x14ac:dyDescent="0.2">
      <c r="B24" s="19" t="s">
        <v>53</v>
      </c>
      <c r="C24" s="7">
        <v>11.312829999999998</v>
      </c>
      <c r="D24" s="7">
        <v>1.0322899999999999</v>
      </c>
      <c r="E24" s="7">
        <v>0.62000000000000033</v>
      </c>
      <c r="F24" s="7">
        <v>0.65000000000000024</v>
      </c>
      <c r="G24" s="40">
        <v>622.91189209999993</v>
      </c>
      <c r="H24" s="40">
        <v>61.11</v>
      </c>
      <c r="I24" s="40">
        <v>35.379999999999995</v>
      </c>
      <c r="J24" s="40">
        <v>36.22999999999999</v>
      </c>
    </row>
    <row r="25" spans="2:10" s="16" customFormat="1" x14ac:dyDescent="0.2">
      <c r="B25" s="19" t="s">
        <v>52</v>
      </c>
      <c r="C25" s="7">
        <v>14372.989860000001</v>
      </c>
      <c r="D25" s="7">
        <v>1018.89819</v>
      </c>
      <c r="E25" s="7">
        <v>1119.1599999999999</v>
      </c>
      <c r="F25" s="7">
        <v>1082.2</v>
      </c>
      <c r="G25" s="40">
        <v>111001.0701745</v>
      </c>
      <c r="H25" s="40">
        <v>8179.5020309000001</v>
      </c>
      <c r="I25" s="40">
        <v>9749.74</v>
      </c>
      <c r="J25" s="40">
        <v>14987.369999999997</v>
      </c>
    </row>
    <row r="26" spans="2:10" ht="12" customHeight="1" x14ac:dyDescent="0.2">
      <c r="B26" s="8" t="s">
        <v>72</v>
      </c>
      <c r="C26" s="7">
        <v>32783.467850000001</v>
      </c>
      <c r="D26" s="7">
        <v>3556.9329899999998</v>
      </c>
      <c r="E26" s="7">
        <v>4120.29</v>
      </c>
      <c r="F26" s="7">
        <v>4429.8599999999997</v>
      </c>
      <c r="G26" s="40">
        <v>2941499.5241747997</v>
      </c>
      <c r="H26" s="40">
        <v>292324.70635579998</v>
      </c>
      <c r="I26" s="40">
        <v>364672.48</v>
      </c>
      <c r="J26" s="40">
        <v>396411.43</v>
      </c>
    </row>
    <row r="27" spans="2:10" s="16" customFormat="1" x14ac:dyDescent="0.2">
      <c r="B27" s="19" t="s">
        <v>73</v>
      </c>
      <c r="C27" s="7">
        <v>16465.441149999999</v>
      </c>
      <c r="D27" s="7">
        <v>1741.1995099999999</v>
      </c>
      <c r="E27" s="7">
        <v>1356.6500000000003</v>
      </c>
      <c r="F27" s="7">
        <v>1483.7099999999998</v>
      </c>
      <c r="G27" s="40">
        <v>1216534.7119006</v>
      </c>
      <c r="H27" s="40">
        <v>118309.30646009999</v>
      </c>
      <c r="I27" s="40">
        <v>95601.5</v>
      </c>
      <c r="J27" s="40">
        <v>113131.85999999999</v>
      </c>
    </row>
    <row r="28" spans="2:10" ht="15" x14ac:dyDescent="0.25">
      <c r="B28" s="8" t="s">
        <v>74</v>
      </c>
      <c r="C28" s="7">
        <v>30927.888590000002</v>
      </c>
      <c r="D28" s="7">
        <v>3076.1494699999998</v>
      </c>
      <c r="E28" s="68">
        <v>3393.9989300000002</v>
      </c>
      <c r="F28" s="68">
        <v>3763.3788300000001</v>
      </c>
      <c r="G28" s="40">
        <v>25130909.590659644</v>
      </c>
      <c r="H28" s="40">
        <v>2558304.16669094</v>
      </c>
      <c r="I28" s="40">
        <v>2314490.4292517211</v>
      </c>
      <c r="J28" s="40">
        <v>2724980.1076859483</v>
      </c>
    </row>
    <row r="29" spans="2:10" x14ac:dyDescent="0.2">
      <c r="B29" s="8" t="s">
        <v>75</v>
      </c>
      <c r="C29" s="7">
        <v>223306.64451000001</v>
      </c>
      <c r="D29" s="7">
        <v>22341.580910000001</v>
      </c>
      <c r="E29" s="7">
        <v>41864.80000000001</v>
      </c>
      <c r="F29" s="7">
        <v>45662.99</v>
      </c>
      <c r="G29" s="40">
        <v>4103657.8249547002</v>
      </c>
      <c r="H29" s="40">
        <v>416176.22447486001</v>
      </c>
      <c r="I29" s="40">
        <v>768436.09</v>
      </c>
      <c r="J29" s="40">
        <v>826848.22999999975</v>
      </c>
    </row>
    <row r="30" spans="2:10" x14ac:dyDescent="0.2">
      <c r="B30" s="8" t="s">
        <v>76</v>
      </c>
      <c r="C30" s="7">
        <v>10.445539999999999</v>
      </c>
      <c r="D30" s="7">
        <v>0.87777000000000005</v>
      </c>
      <c r="E30" s="7">
        <v>1.00237</v>
      </c>
      <c r="F30" s="7">
        <v>1.1202399999999999</v>
      </c>
      <c r="G30" s="40">
        <v>171.71264950000003</v>
      </c>
      <c r="H30" s="40">
        <v>14.102404699999999</v>
      </c>
      <c r="I30" s="40">
        <v>15.308648600000001</v>
      </c>
      <c r="J30" s="40">
        <v>15.570451700000001</v>
      </c>
    </row>
    <row r="31" spans="2:10" ht="20.25" customHeight="1" x14ac:dyDescent="0.2">
      <c r="B31" s="26" t="s">
        <v>51</v>
      </c>
      <c r="C31" s="4">
        <f>SUM(C32:C34)</f>
        <v>10456.53916</v>
      </c>
      <c r="D31" s="4">
        <f t="shared" ref="D31:J31" si="7">SUM(D32:D34)</f>
        <v>922.53365999999994</v>
      </c>
      <c r="E31" s="4">
        <f t="shared" si="7"/>
        <v>1031.9060100000002</v>
      </c>
      <c r="F31" s="4">
        <f t="shared" si="7"/>
        <v>1064.5373699999998</v>
      </c>
      <c r="G31" s="58">
        <f>SUM(G32:G34)</f>
        <v>865520.09899915487</v>
      </c>
      <c r="H31" s="58">
        <f t="shared" si="7"/>
        <v>81871.007770650001</v>
      </c>
      <c r="I31" s="58">
        <f t="shared" si="7"/>
        <v>87211.725022218976</v>
      </c>
      <c r="J31" s="58">
        <f t="shared" si="7"/>
        <v>91162.839517289976</v>
      </c>
    </row>
    <row r="32" spans="2:10" x14ac:dyDescent="0.2">
      <c r="B32" s="8" t="s">
        <v>50</v>
      </c>
      <c r="C32" s="7">
        <v>160.83507</v>
      </c>
      <c r="D32" s="7">
        <v>8.8971900000000002</v>
      </c>
      <c r="E32" s="7">
        <v>19.780000000000005</v>
      </c>
      <c r="F32" s="7">
        <v>19.59</v>
      </c>
      <c r="G32" s="59">
        <v>2579.8122283499997</v>
      </c>
      <c r="H32" s="59">
        <v>187.30367240000001</v>
      </c>
      <c r="I32" s="59">
        <v>536.15999999999985</v>
      </c>
      <c r="J32" s="59">
        <v>611.26</v>
      </c>
    </row>
    <row r="33" spans="2:10" s="16" customFormat="1" x14ac:dyDescent="0.2">
      <c r="B33" s="19" t="s">
        <v>77</v>
      </c>
      <c r="C33" s="7">
        <v>9645.7460500000016</v>
      </c>
      <c r="D33" s="29">
        <v>840.43075999999996</v>
      </c>
      <c r="E33" s="29">
        <v>900.10000000000014</v>
      </c>
      <c r="F33" s="29">
        <v>937.91999999999973</v>
      </c>
      <c r="G33" s="43">
        <v>862026.88702549995</v>
      </c>
      <c r="H33" s="43">
        <v>81576.073432999998</v>
      </c>
      <c r="I33" s="43">
        <v>86517.319999999978</v>
      </c>
      <c r="J33" s="43">
        <v>90425.669999999984</v>
      </c>
    </row>
    <row r="34" spans="2:10" x14ac:dyDescent="0.2">
      <c r="B34" s="19" t="s">
        <v>78</v>
      </c>
      <c r="C34" s="7">
        <v>649.95803999999998</v>
      </c>
      <c r="D34" s="7">
        <v>73.205709999999996</v>
      </c>
      <c r="E34" s="7">
        <v>112.02600999999999</v>
      </c>
      <c r="F34" s="7">
        <v>107.02736999999999</v>
      </c>
      <c r="G34" s="59">
        <v>913.39974530500001</v>
      </c>
      <c r="H34" s="59">
        <v>107.63066525000001</v>
      </c>
      <c r="I34" s="59">
        <v>158.24502221900002</v>
      </c>
      <c r="J34" s="59">
        <v>125.90951728999998</v>
      </c>
    </row>
    <row r="35" spans="2:10" x14ac:dyDescent="0.2">
      <c r="B35" s="23" t="s">
        <v>49</v>
      </c>
      <c r="C35" s="9">
        <f>C36+C39</f>
        <v>57786.602979999996</v>
      </c>
      <c r="D35" s="9">
        <f t="shared" ref="D35:H35" si="8">D36+D39</f>
        <v>5502.8815999999997</v>
      </c>
      <c r="E35" s="9">
        <f>E36+E39</f>
        <v>5418.1810599999999</v>
      </c>
      <c r="F35" s="9">
        <f>F36+F39</f>
        <v>5611.8002999999999</v>
      </c>
      <c r="G35" s="48">
        <f>G36+G39</f>
        <v>1291798.6321537569</v>
      </c>
      <c r="H35" s="48">
        <f t="shared" si="8"/>
        <v>128664.84056861</v>
      </c>
      <c r="I35" s="48">
        <f t="shared" ref="I35:J35" si="9">I36+I39</f>
        <v>156326.19691112303</v>
      </c>
      <c r="J35" s="48">
        <f t="shared" si="9"/>
        <v>160398.26583554503</v>
      </c>
    </row>
    <row r="36" spans="2:10" x14ac:dyDescent="0.2">
      <c r="B36" s="23" t="s">
        <v>48</v>
      </c>
      <c r="C36" s="9">
        <f t="shared" ref="C36:H36" si="10">C37+C38</f>
        <v>17641.06465</v>
      </c>
      <c r="D36" s="9">
        <f t="shared" si="10"/>
        <v>1737.7929199999999</v>
      </c>
      <c r="E36" s="9">
        <f t="shared" ref="E36:F36" si="11">E37+E38</f>
        <v>2011.16416</v>
      </c>
      <c r="F36" s="9">
        <f t="shared" si="11"/>
        <v>2112.58709</v>
      </c>
      <c r="G36" s="48">
        <f t="shared" si="10"/>
        <v>630413.65253756812</v>
      </c>
      <c r="H36" s="48">
        <f t="shared" si="10"/>
        <v>63486.523139249999</v>
      </c>
      <c r="I36" s="48">
        <f t="shared" ref="I36:J36" si="12">I37+I38</f>
        <v>89216.838715073012</v>
      </c>
      <c r="J36" s="48">
        <f t="shared" si="12"/>
        <v>93907.231361640996</v>
      </c>
    </row>
    <row r="37" spans="2:10" ht="14.25" customHeight="1" x14ac:dyDescent="0.2">
      <c r="B37" s="19" t="s">
        <v>47</v>
      </c>
      <c r="C37" s="7">
        <v>8688.8147649999992</v>
      </c>
      <c r="D37" s="7">
        <v>914.20240999999999</v>
      </c>
      <c r="E37" s="7">
        <v>1068.9315300000001</v>
      </c>
      <c r="F37" s="7">
        <v>1093.48252</v>
      </c>
      <c r="G37" s="50">
        <v>280768.67956627108</v>
      </c>
      <c r="H37" s="50">
        <v>28960.74930146</v>
      </c>
      <c r="I37" s="7">
        <v>37498.786897096004</v>
      </c>
      <c r="J37" s="7">
        <v>36712.647809561211</v>
      </c>
    </row>
    <row r="38" spans="2:10" x14ac:dyDescent="0.2">
      <c r="B38" s="19" t="s">
        <v>46</v>
      </c>
      <c r="C38" s="7">
        <v>8952.2498849999993</v>
      </c>
      <c r="D38" s="53">
        <v>823.59050999999999</v>
      </c>
      <c r="E38" s="7">
        <v>942.23262999999997</v>
      </c>
      <c r="F38" s="7">
        <v>1019.10457</v>
      </c>
      <c r="G38" s="50">
        <v>349644.97297129704</v>
      </c>
      <c r="H38" s="56">
        <v>34525.773837790002</v>
      </c>
      <c r="I38" s="7">
        <v>51718.051817977001</v>
      </c>
      <c r="J38" s="7">
        <v>57194.583552079785</v>
      </c>
    </row>
    <row r="39" spans="2:10" x14ac:dyDescent="0.2">
      <c r="B39" s="23" t="s">
        <v>45</v>
      </c>
      <c r="C39" s="9">
        <f t="shared" ref="C39:J39" si="13">C40+C41</f>
        <v>40145.538329999996</v>
      </c>
      <c r="D39" s="9">
        <f t="shared" si="13"/>
        <v>3765.0886799999998</v>
      </c>
      <c r="E39" s="9">
        <f t="shared" si="13"/>
        <v>3407.0168999999996</v>
      </c>
      <c r="F39" s="9">
        <f t="shared" si="13"/>
        <v>3499.2132099999999</v>
      </c>
      <c r="G39" s="30">
        <f t="shared" si="13"/>
        <v>661384.97961618891</v>
      </c>
      <c r="H39" s="30">
        <f t="shared" si="13"/>
        <v>65178.317429360002</v>
      </c>
      <c r="I39" s="30">
        <f t="shared" si="13"/>
        <v>67109.358196050016</v>
      </c>
      <c r="J39" s="30">
        <f t="shared" si="13"/>
        <v>66491.03447390403</v>
      </c>
    </row>
    <row r="40" spans="2:10" ht="15" x14ac:dyDescent="0.25">
      <c r="B40" s="19" t="s">
        <v>44</v>
      </c>
      <c r="C40" s="7">
        <v>20773.495599799622</v>
      </c>
      <c r="D40" s="53">
        <v>2165.4984976000001</v>
      </c>
      <c r="E40" s="69">
        <v>2112.0496699999999</v>
      </c>
      <c r="F40" s="7">
        <v>2202.5070478628436</v>
      </c>
      <c r="G40" s="50">
        <v>377630.31109685724</v>
      </c>
      <c r="H40" s="56">
        <v>39436.817937990003</v>
      </c>
      <c r="I40" s="62">
        <v>43751.336277715003</v>
      </c>
      <c r="J40" s="7">
        <v>43062.295204827526</v>
      </c>
    </row>
    <row r="41" spans="2:10" s="39" customFormat="1" ht="15" x14ac:dyDescent="0.25">
      <c r="B41" s="38" t="s">
        <v>43</v>
      </c>
      <c r="C41" s="7">
        <v>19372.042730200377</v>
      </c>
      <c r="D41" s="53">
        <v>1599.5901824</v>
      </c>
      <c r="E41" s="69">
        <v>1294.96723</v>
      </c>
      <c r="F41" s="7">
        <v>1296.7061621371565</v>
      </c>
      <c r="G41" s="50">
        <v>283754.66851933172</v>
      </c>
      <c r="H41" s="56">
        <v>25741.499491369999</v>
      </c>
      <c r="I41" s="62">
        <v>23358.02191833502</v>
      </c>
      <c r="J41" s="7">
        <v>23428.739269076497</v>
      </c>
    </row>
    <row r="42" spans="2:10" x14ac:dyDescent="0.2">
      <c r="B42" s="23" t="s">
        <v>42</v>
      </c>
      <c r="C42" s="9">
        <f>C43+C44</f>
        <v>49742.552786344699</v>
      </c>
      <c r="D42" s="9">
        <f t="shared" ref="D42:J42" si="14">D43+D44</f>
        <v>4372.1116000000002</v>
      </c>
      <c r="E42" s="9">
        <f t="shared" si="14"/>
        <v>6107.2308099999991</v>
      </c>
      <c r="F42" s="9">
        <f t="shared" si="14"/>
        <v>7008.2403000000004</v>
      </c>
      <c r="G42" s="30">
        <f>G43+G44</f>
        <v>197696.08485236554</v>
      </c>
      <c r="H42" s="30">
        <f t="shared" si="14"/>
        <v>18153.240105780002</v>
      </c>
      <c r="I42" s="30">
        <f t="shared" si="14"/>
        <v>25583.466188275874</v>
      </c>
      <c r="J42" s="30">
        <f t="shared" si="14"/>
        <v>26896.053775563632</v>
      </c>
    </row>
    <row r="43" spans="2:10" ht="15" x14ac:dyDescent="0.25">
      <c r="B43" s="19" t="s">
        <v>41</v>
      </c>
      <c r="C43" s="60">
        <v>39987.013509299992</v>
      </c>
      <c r="D43" s="60">
        <v>3521.4832299999998</v>
      </c>
      <c r="E43" s="60">
        <v>4870.1899999999996</v>
      </c>
      <c r="F43" s="60">
        <v>5661.02</v>
      </c>
      <c r="G43" s="61">
        <v>152064.82910915621</v>
      </c>
      <c r="H43" s="61">
        <v>13392.357139580001</v>
      </c>
      <c r="I43" s="62">
        <v>21041.47</v>
      </c>
      <c r="J43" s="62">
        <v>21219.79</v>
      </c>
    </row>
    <row r="44" spans="2:10" x14ac:dyDescent="0.2">
      <c r="B44" s="23" t="s">
        <v>40</v>
      </c>
      <c r="C44" s="9">
        <f>C45+C46</f>
        <v>9755.539277044707</v>
      </c>
      <c r="D44" s="9">
        <f t="shared" ref="D44:J44" si="15">D45+D46</f>
        <v>850.62837000000002</v>
      </c>
      <c r="E44" s="9">
        <f t="shared" si="15"/>
        <v>1237.04081</v>
      </c>
      <c r="F44" s="9">
        <f t="shared" si="15"/>
        <v>1347.2203</v>
      </c>
      <c r="G44" s="30">
        <f t="shared" si="15"/>
        <v>45631.255743209345</v>
      </c>
      <c r="H44" s="30">
        <f t="shared" si="15"/>
        <v>4760.8829661999998</v>
      </c>
      <c r="I44" s="30">
        <f t="shared" si="15"/>
        <v>4541.9961882758716</v>
      </c>
      <c r="J44" s="30">
        <f t="shared" si="15"/>
        <v>5676.2637755636306</v>
      </c>
    </row>
    <row r="45" spans="2:10" ht="15" x14ac:dyDescent="0.25">
      <c r="B45" s="19" t="s">
        <v>39</v>
      </c>
      <c r="C45" s="63">
        <v>607.14541715999997</v>
      </c>
      <c r="D45" s="63">
        <v>58.148147760000001</v>
      </c>
      <c r="E45" s="63">
        <v>74.481189999999998</v>
      </c>
      <c r="F45" s="63">
        <v>99.630510000000001</v>
      </c>
      <c r="G45" s="40">
        <v>10590.955533528708</v>
      </c>
      <c r="H45" s="40">
        <v>1106.7389162100001</v>
      </c>
      <c r="I45" s="62">
        <v>1286.6235371179962</v>
      </c>
      <c r="J45" s="40">
        <v>1892.59913359099</v>
      </c>
    </row>
    <row r="46" spans="2:10" ht="15" x14ac:dyDescent="0.25">
      <c r="B46" s="19" t="s">
        <v>38</v>
      </c>
      <c r="C46" s="7">
        <v>9148.3938598847071</v>
      </c>
      <c r="D46" s="7">
        <v>792.48022223999999</v>
      </c>
      <c r="E46" s="63">
        <v>1162.55962</v>
      </c>
      <c r="F46" s="7">
        <v>1247.58979</v>
      </c>
      <c r="G46" s="40">
        <v>35040.300209680638</v>
      </c>
      <c r="H46" s="40">
        <v>3654.14404999</v>
      </c>
      <c r="I46" s="62">
        <v>3255.3726511578757</v>
      </c>
      <c r="J46" s="40">
        <v>3783.6646419726403</v>
      </c>
    </row>
    <row r="47" spans="2:10" x14ac:dyDescent="0.2">
      <c r="B47" s="23" t="s">
        <v>37</v>
      </c>
      <c r="C47" s="9">
        <f>C48+C49</f>
        <v>6703.6958472200004</v>
      </c>
      <c r="D47" s="9">
        <f t="shared" ref="D47:J47" si="16">D48+D49</f>
        <v>719.4</v>
      </c>
      <c r="E47" s="9">
        <f t="shared" si="16"/>
        <v>577</v>
      </c>
      <c r="F47" s="9">
        <f t="shared" si="16"/>
        <v>660.32999999999993</v>
      </c>
      <c r="G47" s="30">
        <f>G48+G49</f>
        <v>5627189.4562119301</v>
      </c>
      <c r="H47" s="30">
        <f t="shared" si="16"/>
        <v>618015.31999999995</v>
      </c>
      <c r="I47" s="30">
        <f t="shared" si="16"/>
        <v>533222.90999999992</v>
      </c>
      <c r="J47" s="30">
        <f t="shared" si="16"/>
        <v>640955.16999999993</v>
      </c>
    </row>
    <row r="48" spans="2:10" x14ac:dyDescent="0.2">
      <c r="B48" s="19" t="s">
        <v>36</v>
      </c>
      <c r="C48" s="63">
        <v>6702.5289700000003</v>
      </c>
      <c r="D48" s="63">
        <v>719.4</v>
      </c>
      <c r="E48" s="63">
        <v>577</v>
      </c>
      <c r="F48" s="63">
        <v>660.32999999999993</v>
      </c>
      <c r="G48" s="40">
        <v>5625940.7884547506</v>
      </c>
      <c r="H48" s="40">
        <v>618015.31999999995</v>
      </c>
      <c r="I48" s="40">
        <v>533222.90999999992</v>
      </c>
      <c r="J48" s="40">
        <v>640955.16999999993</v>
      </c>
    </row>
    <row r="49" spans="2:10" x14ac:dyDescent="0.2">
      <c r="B49" s="19" t="s">
        <v>35</v>
      </c>
      <c r="C49" s="7">
        <v>1.1668772199999999</v>
      </c>
      <c r="D49" s="7">
        <v>0</v>
      </c>
      <c r="E49" s="7">
        <v>0</v>
      </c>
      <c r="F49" s="7">
        <v>0</v>
      </c>
      <c r="G49" s="40">
        <v>1248.6677571800001</v>
      </c>
      <c r="H49" s="40">
        <v>0</v>
      </c>
      <c r="I49" s="40">
        <v>0</v>
      </c>
      <c r="J49" s="40">
        <v>0</v>
      </c>
    </row>
    <row r="50" spans="2:10" x14ac:dyDescent="0.2">
      <c r="B50" s="28" t="s">
        <v>34</v>
      </c>
      <c r="C50" s="9">
        <f>C23+C31+C35+C42+C47</f>
        <v>442557.13556356478</v>
      </c>
      <c r="D50" s="9">
        <f t="shared" ref="D50:H50" si="17">D23+D31+D35+D42+D47</f>
        <v>43252.72022000001</v>
      </c>
      <c r="E50" s="9">
        <f t="shared" ref="E50:F50" si="18">E23+E31+E35+E42+E47</f>
        <v>64989.836810000015</v>
      </c>
      <c r="F50" s="9">
        <f t="shared" si="18"/>
        <v>70767.696800000005</v>
      </c>
      <c r="G50" s="58">
        <f>G23+G31+G35+G42+G47</f>
        <v>41486429.905973554</v>
      </c>
      <c r="H50" s="58">
        <f t="shared" si="17"/>
        <v>4240059.4244576404</v>
      </c>
      <c r="I50" s="58">
        <f t="shared" ref="I50:J50" si="19">I23+I31+I35+I42+I47</f>
        <v>4355329.9173733387</v>
      </c>
      <c r="J50" s="58">
        <f t="shared" si="19"/>
        <v>4995807.5568143465</v>
      </c>
    </row>
    <row r="51" spans="2:10" x14ac:dyDescent="0.2">
      <c r="B51" s="28" t="s">
        <v>33</v>
      </c>
      <c r="C51" s="9">
        <f t="shared" ref="C51:H51" si="20">C19+C23+C31+C35+C42+C47</f>
        <v>444149.05557356478</v>
      </c>
      <c r="D51" s="9">
        <f t="shared" si="20"/>
        <v>43416.199390000002</v>
      </c>
      <c r="E51" s="9">
        <f t="shared" ref="E51:F51" si="21">E19+E23+E31+E35+E42+E47</f>
        <v>65161.973910000015</v>
      </c>
      <c r="F51" s="9">
        <f t="shared" si="21"/>
        <v>70960.480769999995</v>
      </c>
      <c r="G51" s="58">
        <f>G19+G23+G31+G35+G42+G47</f>
        <v>147086278.42669335</v>
      </c>
      <c r="H51" s="58">
        <f t="shared" si="20"/>
        <v>14899179.764457639</v>
      </c>
      <c r="I51" s="58">
        <f t="shared" ref="I51:J51" si="22">I19+I23+I31+I35+I42+I47</f>
        <v>15337108.127013817</v>
      </c>
      <c r="J51" s="58">
        <f t="shared" si="22"/>
        <v>17962798.355459169</v>
      </c>
    </row>
    <row r="52" spans="2:10" x14ac:dyDescent="0.2">
      <c r="B52" s="28" t="s">
        <v>32</v>
      </c>
      <c r="C52" s="9">
        <f t="shared" ref="C52:H52" si="23">C19+C23+C31+C35+C42</f>
        <v>437445.35972634476</v>
      </c>
      <c r="D52" s="9">
        <f t="shared" si="23"/>
        <v>42696.79939</v>
      </c>
      <c r="E52" s="9">
        <f t="shared" ref="E52:F52" si="24">E19+E23+E31+E35+E42</f>
        <v>64584.973910000015</v>
      </c>
      <c r="F52" s="9">
        <f t="shared" si="24"/>
        <v>70300.150769999993</v>
      </c>
      <c r="G52" s="58">
        <f>G19+G23+G31+G35+G42</f>
        <v>141459088.97048143</v>
      </c>
      <c r="H52" s="58">
        <f t="shared" si="23"/>
        <v>14281164.444457639</v>
      </c>
      <c r="I52" s="58">
        <f t="shared" ref="I52:J52" si="25">I19+I23+I31+I35+I42</f>
        <v>14803885.217013817</v>
      </c>
      <c r="J52" s="58">
        <f t="shared" si="25"/>
        <v>17321843.18545917</v>
      </c>
    </row>
    <row r="53" spans="2:10" x14ac:dyDescent="0.2">
      <c r="B53" s="74" t="s">
        <v>31</v>
      </c>
      <c r="C53" s="74"/>
      <c r="D53" s="74"/>
      <c r="E53" s="74"/>
      <c r="F53" s="74"/>
      <c r="G53" s="74"/>
      <c r="H53" s="74"/>
      <c r="I53" s="74"/>
      <c r="J53" s="66"/>
    </row>
    <row r="54" spans="2:10" ht="12.75" customHeight="1" x14ac:dyDescent="0.2">
      <c r="B54" s="71"/>
      <c r="C54" s="79" t="s">
        <v>30</v>
      </c>
      <c r="D54" s="80"/>
      <c r="E54" s="80"/>
      <c r="F54" s="81"/>
      <c r="G54" s="79" t="s">
        <v>29</v>
      </c>
      <c r="H54" s="80"/>
      <c r="I54" s="80"/>
      <c r="J54" s="81"/>
    </row>
    <row r="55" spans="2:10" ht="12.75" customHeight="1" x14ac:dyDescent="0.2">
      <c r="B55" s="71"/>
      <c r="C55" s="72" t="s">
        <v>80</v>
      </c>
      <c r="D55" s="73" t="s">
        <v>83</v>
      </c>
      <c r="E55" s="67">
        <v>2021</v>
      </c>
      <c r="F55" s="67">
        <v>2021</v>
      </c>
      <c r="G55" s="72" t="s">
        <v>80</v>
      </c>
      <c r="H55" s="73" t="s">
        <v>83</v>
      </c>
      <c r="I55" s="67">
        <v>2021</v>
      </c>
      <c r="J55" s="67">
        <v>2021</v>
      </c>
    </row>
    <row r="56" spans="2:10" x14ac:dyDescent="0.2">
      <c r="B56" s="71"/>
      <c r="C56" s="72"/>
      <c r="D56" s="73"/>
      <c r="E56" s="67" t="s">
        <v>82</v>
      </c>
      <c r="F56" s="67" t="s">
        <v>84</v>
      </c>
      <c r="G56" s="72"/>
      <c r="H56" s="73"/>
      <c r="I56" s="67" t="s">
        <v>82</v>
      </c>
      <c r="J56" s="67" t="s">
        <v>84</v>
      </c>
    </row>
    <row r="57" spans="2:10" x14ac:dyDescent="0.2">
      <c r="B57" s="71"/>
      <c r="C57" s="67">
        <v>1</v>
      </c>
      <c r="D57" s="67">
        <v>2</v>
      </c>
      <c r="E57" s="67">
        <v>3</v>
      </c>
      <c r="F57" s="67">
        <v>4</v>
      </c>
      <c r="G57" s="67">
        <v>1</v>
      </c>
      <c r="H57" s="67">
        <v>2</v>
      </c>
      <c r="I57" s="67">
        <v>3</v>
      </c>
      <c r="J57" s="67">
        <v>4</v>
      </c>
    </row>
    <row r="58" spans="2:10" x14ac:dyDescent="0.2">
      <c r="B58" s="14" t="s">
        <v>28</v>
      </c>
      <c r="C58" s="13"/>
      <c r="D58" s="13"/>
      <c r="E58" s="13"/>
      <c r="F58" s="13"/>
      <c r="G58" s="13"/>
      <c r="H58" s="13"/>
      <c r="I58" s="13"/>
      <c r="J58" s="13"/>
    </row>
    <row r="59" spans="2:10" x14ac:dyDescent="0.2">
      <c r="B59" s="26" t="s">
        <v>27</v>
      </c>
      <c r="C59" s="9">
        <f t="shared" ref="C59:J59" si="26">C60+C61</f>
        <v>258033.69738590001</v>
      </c>
      <c r="D59" s="9">
        <f t="shared" si="26"/>
        <v>25296.642339999999</v>
      </c>
      <c r="E59" s="9">
        <f t="shared" si="26"/>
        <v>45548.534520000001</v>
      </c>
      <c r="F59" s="9">
        <f t="shared" si="26"/>
        <v>49877.801630000002</v>
      </c>
      <c r="G59" s="48">
        <f t="shared" si="26"/>
        <v>9201212.4525699802</v>
      </c>
      <c r="H59" s="48">
        <f t="shared" si="26"/>
        <v>901655.10520623997</v>
      </c>
      <c r="I59" s="48">
        <f t="shared" si="26"/>
        <v>1324007.6631535396</v>
      </c>
      <c r="J59" s="48">
        <f t="shared" si="26"/>
        <v>1433961.182793386</v>
      </c>
    </row>
    <row r="60" spans="2:10" x14ac:dyDescent="0.2">
      <c r="B60" s="19" t="s">
        <v>26</v>
      </c>
      <c r="C60" s="54">
        <v>25220.710030000002</v>
      </c>
      <c r="D60" s="54">
        <v>2183.0256899999999</v>
      </c>
      <c r="E60" s="54">
        <v>3732.9680600000002</v>
      </c>
      <c r="F60" s="54">
        <v>3927.1905499999998</v>
      </c>
      <c r="G60" s="55">
        <v>1871390.1832876103</v>
      </c>
      <c r="H60" s="55">
        <v>174602.96990145001</v>
      </c>
      <c r="I60" s="55">
        <v>239989.36459379326</v>
      </c>
      <c r="J60" s="55">
        <v>254443.07211108593</v>
      </c>
    </row>
    <row r="61" spans="2:10" x14ac:dyDescent="0.2">
      <c r="B61" s="19" t="s">
        <v>25</v>
      </c>
      <c r="C61" s="54">
        <v>232812.98735590003</v>
      </c>
      <c r="D61" s="54">
        <v>23113.61665</v>
      </c>
      <c r="E61" s="54">
        <v>41815.566460000002</v>
      </c>
      <c r="F61" s="54">
        <v>45950.611080000002</v>
      </c>
      <c r="G61" s="55">
        <v>7329822.2692823708</v>
      </c>
      <c r="H61" s="55">
        <v>727052.13530478999</v>
      </c>
      <c r="I61" s="55">
        <v>1084018.2985597465</v>
      </c>
      <c r="J61" s="55">
        <v>1179518.1106823001</v>
      </c>
    </row>
    <row r="62" spans="2:10" ht="27.6" customHeight="1" x14ac:dyDescent="0.2">
      <c r="B62" s="26" t="s">
        <v>24</v>
      </c>
      <c r="C62" s="9">
        <f t="shared" ref="C62:J62" si="27">C63+C64</f>
        <v>32493.631269999998</v>
      </c>
      <c r="D62" s="9">
        <f t="shared" si="27"/>
        <v>3147.8466800000001</v>
      </c>
      <c r="E62" s="9">
        <f t="shared" si="27"/>
        <v>2860.6718900000001</v>
      </c>
      <c r="F62" s="9">
        <f t="shared" si="27"/>
        <v>3117.0993199999998</v>
      </c>
      <c r="G62" s="48">
        <f t="shared" si="27"/>
        <v>41581497.420350105</v>
      </c>
      <c r="H62" s="48">
        <f t="shared" si="27"/>
        <v>4079472.4092382398</v>
      </c>
      <c r="I62" s="48">
        <f t="shared" si="27"/>
        <v>3937877.2874899376</v>
      </c>
      <c r="J62" s="48">
        <f t="shared" si="27"/>
        <v>4531113.9071658794</v>
      </c>
    </row>
    <row r="63" spans="2:10" x14ac:dyDescent="0.2">
      <c r="B63" s="8" t="s">
        <v>23</v>
      </c>
      <c r="C63" s="27">
        <v>6886.1506299999992</v>
      </c>
      <c r="D63" s="27">
        <v>637.64418999999998</v>
      </c>
      <c r="E63" s="27">
        <v>570.26147000000003</v>
      </c>
      <c r="F63" s="27">
        <v>611.14103999999998</v>
      </c>
      <c r="G63" s="51">
        <v>20601554.264199428</v>
      </c>
      <c r="H63" s="51">
        <v>1934395.5298118701</v>
      </c>
      <c r="I63" s="51">
        <v>1788978.1779459929</v>
      </c>
      <c r="J63" s="51">
        <v>2082235.6825981233</v>
      </c>
    </row>
    <row r="64" spans="2:10" x14ac:dyDescent="0.2">
      <c r="B64" s="8" t="s">
        <v>22</v>
      </c>
      <c r="C64" s="27">
        <v>25607.480639999998</v>
      </c>
      <c r="D64" s="27">
        <v>2510.2024900000001</v>
      </c>
      <c r="E64" s="27">
        <v>2290.4104200000002</v>
      </c>
      <c r="F64" s="27">
        <v>2505.9582799999998</v>
      </c>
      <c r="G64" s="51">
        <v>20979943.156150673</v>
      </c>
      <c r="H64" s="51">
        <v>2145076.8794263699</v>
      </c>
      <c r="I64" s="51">
        <v>2148899.1095439447</v>
      </c>
      <c r="J64" s="51">
        <v>2448878.2245677561</v>
      </c>
    </row>
    <row r="65" spans="2:10" x14ac:dyDescent="0.2">
      <c r="B65" s="14" t="s">
        <v>21</v>
      </c>
      <c r="C65" s="25"/>
      <c r="D65" s="25"/>
      <c r="E65" s="24"/>
      <c r="F65" s="24"/>
      <c r="G65" s="45"/>
      <c r="H65" s="45"/>
      <c r="I65" s="46"/>
      <c r="J65" s="46"/>
    </row>
    <row r="66" spans="2:10" x14ac:dyDescent="0.2">
      <c r="B66" s="23" t="s">
        <v>20</v>
      </c>
      <c r="C66" s="9">
        <f t="shared" ref="C66:J66" si="28">C67+C68+C69</f>
        <v>60905.807360000006</v>
      </c>
      <c r="D66" s="9">
        <f>D67+D68+D69</f>
        <v>5680.3732399999999</v>
      </c>
      <c r="E66" s="9">
        <f t="shared" si="28"/>
        <v>5691.7276000000002</v>
      </c>
      <c r="F66" s="9">
        <f t="shared" si="28"/>
        <v>5928.1995100000004</v>
      </c>
      <c r="G66" s="48">
        <f t="shared" si="28"/>
        <v>2889825.5530695752</v>
      </c>
      <c r="H66" s="48">
        <f t="shared" si="28"/>
        <v>266708.80939247005</v>
      </c>
      <c r="I66" s="48">
        <f t="shared" si="28"/>
        <v>271730.29829436331</v>
      </c>
      <c r="J66" s="48">
        <f t="shared" si="28"/>
        <v>280371.67631209263</v>
      </c>
    </row>
    <row r="67" spans="2:10" x14ac:dyDescent="0.2">
      <c r="B67" s="19" t="s">
        <v>19</v>
      </c>
      <c r="C67" s="18">
        <v>51.414339999999996</v>
      </c>
      <c r="D67" s="7">
        <v>5.01058</v>
      </c>
      <c r="E67" s="7">
        <v>5.4546099999999997</v>
      </c>
      <c r="F67" s="7">
        <v>5.9020299999999999</v>
      </c>
      <c r="G67" s="44">
        <v>2560.0336970630001</v>
      </c>
      <c r="H67" s="50">
        <v>246.31189531000001</v>
      </c>
      <c r="I67" s="50">
        <v>275.85525145899999</v>
      </c>
      <c r="J67" s="7">
        <v>295.21156789449998</v>
      </c>
    </row>
    <row r="68" spans="2:10" x14ac:dyDescent="0.2">
      <c r="B68" s="19" t="s">
        <v>18</v>
      </c>
      <c r="C68" s="31">
        <v>60602.228000000003</v>
      </c>
      <c r="D68" s="7">
        <v>5650.8568299999997</v>
      </c>
      <c r="E68" s="7">
        <v>5657.8281200000001</v>
      </c>
      <c r="F68" s="7">
        <v>5893.53748</v>
      </c>
      <c r="G68" s="47">
        <v>2878025.1246683844</v>
      </c>
      <c r="H68" s="50">
        <v>265569.12343322003</v>
      </c>
      <c r="I68" s="50">
        <v>270515.31335016794</v>
      </c>
      <c r="J68" s="7">
        <v>279099.68474419811</v>
      </c>
    </row>
    <row r="69" spans="2:10" x14ac:dyDescent="0.2">
      <c r="B69" s="19" t="s">
        <v>17</v>
      </c>
      <c r="C69" s="31">
        <v>252.16502</v>
      </c>
      <c r="D69" s="7">
        <v>24.50583</v>
      </c>
      <c r="E69" s="7">
        <v>28.444870000000002</v>
      </c>
      <c r="F69" s="7">
        <v>28.76</v>
      </c>
      <c r="G69" s="47">
        <v>9240.3947041277497</v>
      </c>
      <c r="H69" s="50">
        <v>893.37406394000004</v>
      </c>
      <c r="I69" s="50">
        <v>939.12969273640022</v>
      </c>
      <c r="J69" s="50">
        <v>976.78</v>
      </c>
    </row>
    <row r="70" spans="2:10" x14ac:dyDescent="0.2">
      <c r="B70" s="23" t="s">
        <v>16</v>
      </c>
      <c r="C70" s="9">
        <f t="shared" ref="C70:H70" si="29">C71+C72</f>
        <v>394.77298999999994</v>
      </c>
      <c r="D70" s="9">
        <f t="shared" si="29"/>
        <v>39.8947</v>
      </c>
      <c r="E70" s="9">
        <f>E71+E72</f>
        <v>4.8185899999999995</v>
      </c>
      <c r="F70" s="9">
        <f>F71+F72</f>
        <v>3.8896500000000001</v>
      </c>
      <c r="G70" s="20">
        <f t="shared" si="29"/>
        <v>1532.8488770599999</v>
      </c>
      <c r="H70" s="20">
        <f t="shared" si="29"/>
        <v>148.62993019000001</v>
      </c>
      <c r="I70" s="20">
        <f>I71+I72</f>
        <v>62.568673165999996</v>
      </c>
      <c r="J70" s="20">
        <f>J71+J72</f>
        <v>41.939937526999998</v>
      </c>
    </row>
    <row r="71" spans="2:10" s="22" customFormat="1" x14ac:dyDescent="0.2">
      <c r="B71" s="19" t="s">
        <v>15</v>
      </c>
      <c r="C71" s="27">
        <v>353.50196999999997</v>
      </c>
      <c r="D71" s="53">
        <v>34.526879999999998</v>
      </c>
      <c r="E71" s="7">
        <v>4.1378899999999996</v>
      </c>
      <c r="F71" s="7">
        <v>3.7096499999999999</v>
      </c>
      <c r="G71" s="65">
        <v>1484.2663902249999</v>
      </c>
      <c r="H71" s="56">
        <v>142.44780559</v>
      </c>
      <c r="I71" s="50">
        <v>38.927286515999995</v>
      </c>
      <c r="J71" s="7">
        <v>34.609937527</v>
      </c>
    </row>
    <row r="72" spans="2:10" x14ac:dyDescent="0.2">
      <c r="B72" s="19" t="s">
        <v>14</v>
      </c>
      <c r="C72" s="27">
        <v>41.271019999999993</v>
      </c>
      <c r="D72" s="27">
        <v>5.36782</v>
      </c>
      <c r="E72" s="7">
        <v>0.68069999999999997</v>
      </c>
      <c r="F72" s="7">
        <v>0.18</v>
      </c>
      <c r="G72" s="65">
        <v>48.582486834999997</v>
      </c>
      <c r="H72" s="65">
        <v>6.1821245999999999</v>
      </c>
      <c r="I72" s="50">
        <v>23.641386650000001</v>
      </c>
      <c r="J72" s="50">
        <v>7.33</v>
      </c>
    </row>
    <row r="73" spans="2:10" x14ac:dyDescent="0.2">
      <c r="B73" s="21" t="s">
        <v>13</v>
      </c>
      <c r="C73" s="4">
        <f t="shared" ref="C73:J73" si="30">C74</f>
        <v>9460.4323600000007</v>
      </c>
      <c r="D73" s="4">
        <f t="shared" si="30"/>
        <v>715.02733999999998</v>
      </c>
      <c r="E73" s="4">
        <f t="shared" si="30"/>
        <v>925.63000000000011</v>
      </c>
      <c r="F73" s="4">
        <f t="shared" si="30"/>
        <v>940.2</v>
      </c>
      <c r="G73" s="20">
        <f t="shared" si="30"/>
        <v>225420.34259479999</v>
      </c>
      <c r="H73" s="20">
        <f t="shared" si="30"/>
        <v>19670.796518200001</v>
      </c>
      <c r="I73" s="20">
        <f t="shared" si="30"/>
        <v>25111.540000000005</v>
      </c>
      <c r="J73" s="20">
        <f t="shared" si="30"/>
        <v>25208.109999999997</v>
      </c>
    </row>
    <row r="74" spans="2:10" s="16" customFormat="1" x14ac:dyDescent="0.2">
      <c r="B74" s="19" t="s">
        <v>12</v>
      </c>
      <c r="C74" s="18">
        <v>9460.4323600000007</v>
      </c>
      <c r="D74" s="18">
        <v>715.02733999999998</v>
      </c>
      <c r="E74" s="18">
        <v>925.63000000000011</v>
      </c>
      <c r="F74" s="18">
        <v>940.2</v>
      </c>
      <c r="G74" s="17">
        <v>225420.34259479999</v>
      </c>
      <c r="H74" s="17">
        <v>19670.796518200001</v>
      </c>
      <c r="I74" s="17">
        <v>25111.540000000005</v>
      </c>
      <c r="J74" s="17">
        <v>25208.109999999997</v>
      </c>
    </row>
    <row r="75" spans="2:10" x14ac:dyDescent="0.2">
      <c r="B75" s="74" t="s">
        <v>11</v>
      </c>
      <c r="C75" s="74"/>
      <c r="D75" s="74"/>
      <c r="E75" s="74"/>
      <c r="F75" s="74"/>
      <c r="G75" s="15"/>
      <c r="H75" s="12"/>
      <c r="I75" s="15"/>
      <c r="J75" s="15"/>
    </row>
    <row r="76" spans="2:10" ht="13.5" customHeight="1" x14ac:dyDescent="0.2">
      <c r="B76" s="71"/>
      <c r="C76" s="72" t="s">
        <v>81</v>
      </c>
      <c r="D76" s="73" t="s">
        <v>83</v>
      </c>
      <c r="E76" s="67">
        <v>2021</v>
      </c>
      <c r="F76" s="67">
        <v>2021</v>
      </c>
      <c r="G76" s="49"/>
      <c r="H76" s="49"/>
      <c r="I76" s="12"/>
      <c r="J76" s="12"/>
    </row>
    <row r="77" spans="2:10" ht="14.25" customHeight="1" x14ac:dyDescent="0.2">
      <c r="B77" s="71"/>
      <c r="C77" s="72"/>
      <c r="D77" s="73"/>
      <c r="E77" s="67" t="s">
        <v>82</v>
      </c>
      <c r="F77" s="67" t="s">
        <v>84</v>
      </c>
      <c r="G77" s="12"/>
      <c r="H77" s="12"/>
      <c r="J77" s="12"/>
    </row>
    <row r="78" spans="2:10" ht="17.25" customHeight="1" x14ac:dyDescent="0.2">
      <c r="B78" s="71"/>
      <c r="C78" s="67">
        <v>1</v>
      </c>
      <c r="D78" s="67">
        <v>2</v>
      </c>
      <c r="E78" s="70">
        <v>3</v>
      </c>
      <c r="F78" s="70">
        <v>4</v>
      </c>
      <c r="G78" s="12"/>
      <c r="H78" s="12"/>
      <c r="I78" s="12"/>
      <c r="J78" s="12"/>
    </row>
    <row r="79" spans="2:10" x14ac:dyDescent="0.2">
      <c r="B79" s="14" t="s">
        <v>10</v>
      </c>
      <c r="C79" s="13"/>
      <c r="D79" s="13"/>
      <c r="E79" s="13"/>
      <c r="F79" s="13"/>
      <c r="H79" s="1"/>
      <c r="I79" s="12"/>
      <c r="J79" s="12"/>
    </row>
    <row r="80" spans="2:10" x14ac:dyDescent="0.2">
      <c r="B80" s="5" t="s">
        <v>9</v>
      </c>
      <c r="C80" s="9">
        <f>C81+C82</f>
        <v>9602.5088299999989</v>
      </c>
      <c r="D80" s="9">
        <f t="shared" ref="D80:F80" si="31">D81+D82</f>
        <v>9460.57</v>
      </c>
      <c r="E80" s="9">
        <f t="shared" si="31"/>
        <v>10015.897080000001</v>
      </c>
      <c r="F80" s="9">
        <f t="shared" si="31"/>
        <v>10066.903929999999</v>
      </c>
      <c r="H80" s="1"/>
      <c r="I80" s="12"/>
      <c r="J80" s="12"/>
    </row>
    <row r="81" spans="2:10" x14ac:dyDescent="0.2">
      <c r="B81" s="8" t="s">
        <v>8</v>
      </c>
      <c r="C81" s="37">
        <v>620.49086999999997</v>
      </c>
      <c r="D81" s="37">
        <v>603.97</v>
      </c>
      <c r="E81" s="7">
        <v>675.82583</v>
      </c>
      <c r="F81" s="7">
        <v>689.48698999999999</v>
      </c>
      <c r="H81" s="1"/>
      <c r="I81" s="12"/>
      <c r="J81" s="12"/>
    </row>
    <row r="82" spans="2:10" x14ac:dyDescent="0.2">
      <c r="B82" s="8" t="s">
        <v>7</v>
      </c>
      <c r="C82" s="37">
        <v>8982.0179599999992</v>
      </c>
      <c r="D82" s="37">
        <v>8856.6</v>
      </c>
      <c r="E82" s="7">
        <v>9340.0712500000009</v>
      </c>
      <c r="F82" s="7">
        <v>9377.4169399999992</v>
      </c>
      <c r="H82" s="1"/>
      <c r="I82" s="12"/>
      <c r="J82" s="12"/>
    </row>
    <row r="83" spans="2:10" x14ac:dyDescent="0.2">
      <c r="B83" s="11" t="s">
        <v>6</v>
      </c>
      <c r="C83" s="9">
        <f>C84+C85</f>
        <v>21952.603589999999</v>
      </c>
      <c r="D83" s="9">
        <f t="shared" ref="D83:F83" si="32">D84+D85</f>
        <v>20819.052079999998</v>
      </c>
      <c r="E83" s="9">
        <f t="shared" si="32"/>
        <v>25918.9446183</v>
      </c>
      <c r="F83" s="9">
        <f t="shared" si="32"/>
        <v>26426.153016999997</v>
      </c>
      <c r="H83" s="1"/>
      <c r="I83" s="12"/>
      <c r="J83" s="12"/>
    </row>
    <row r="84" spans="2:10" x14ac:dyDescent="0.2">
      <c r="B84" s="10" t="s">
        <v>5</v>
      </c>
      <c r="C84" s="64">
        <v>20052.095170000001</v>
      </c>
      <c r="D84" s="64">
        <v>19156.350989999999</v>
      </c>
      <c r="E84" s="64">
        <v>23408.8130083</v>
      </c>
      <c r="F84" s="64">
        <v>23828.536356999997</v>
      </c>
      <c r="H84" s="1"/>
      <c r="I84" s="12"/>
      <c r="J84" s="12"/>
    </row>
    <row r="85" spans="2:10" x14ac:dyDescent="0.2">
      <c r="B85" s="10" t="s">
        <v>4</v>
      </c>
      <c r="C85" s="64">
        <v>1900.5084199999999</v>
      </c>
      <c r="D85" s="64">
        <v>1662.70109</v>
      </c>
      <c r="E85" s="64">
        <v>2510.1316099999999</v>
      </c>
      <c r="F85" s="64">
        <v>2597.6166600000001</v>
      </c>
      <c r="H85" s="1"/>
      <c r="I85" s="12"/>
      <c r="J85" s="12"/>
    </row>
    <row r="86" spans="2:10" x14ac:dyDescent="0.2">
      <c r="B86" s="5" t="s">
        <v>86</v>
      </c>
      <c r="C86" s="9">
        <f>C87+C88</f>
        <v>2.3858799999999998</v>
      </c>
      <c r="D86" s="9">
        <f t="shared" ref="D86" si="33">D87+D88</f>
        <v>2.33066</v>
      </c>
      <c r="E86" s="9">
        <f>E87+E88</f>
        <v>2.4192100000000001</v>
      </c>
      <c r="F86" s="83">
        <f>F87+F88</f>
        <v>2.49396</v>
      </c>
      <c r="H86" s="1"/>
      <c r="I86" s="12"/>
      <c r="J86" s="12"/>
    </row>
    <row r="87" spans="2:10" x14ac:dyDescent="0.2">
      <c r="B87" s="8" t="s">
        <v>87</v>
      </c>
      <c r="C87" s="52">
        <v>2.1357499999999998</v>
      </c>
      <c r="D87" s="53">
        <v>2.0848</v>
      </c>
      <c r="E87" s="7">
        <v>2.1271800000000001</v>
      </c>
      <c r="F87" s="63">
        <v>2.1940200000000001</v>
      </c>
      <c r="H87" s="1"/>
      <c r="I87" s="12"/>
      <c r="J87" s="12"/>
    </row>
    <row r="88" spans="2:10" x14ac:dyDescent="0.2">
      <c r="B88" s="8" t="s">
        <v>3</v>
      </c>
      <c r="C88" s="7">
        <v>0.25013000000000002</v>
      </c>
      <c r="D88" s="7">
        <v>0.24586</v>
      </c>
      <c r="E88" s="7">
        <v>0.29203000000000001</v>
      </c>
      <c r="F88" s="7">
        <v>0.29993999999999998</v>
      </c>
      <c r="H88" s="1"/>
      <c r="I88" s="12"/>
      <c r="J88" s="12"/>
    </row>
    <row r="89" spans="2:10" x14ac:dyDescent="0.2">
      <c r="B89" s="6" t="s">
        <v>2</v>
      </c>
      <c r="C89" s="36">
        <v>4.0446299999999997</v>
      </c>
      <c r="D89" s="36">
        <v>3.5602299999999998</v>
      </c>
      <c r="E89" s="36">
        <v>5.5650599999999999</v>
      </c>
      <c r="F89" s="36">
        <v>5.9084000000000003</v>
      </c>
      <c r="H89" s="1"/>
      <c r="I89" s="12"/>
      <c r="J89" s="12"/>
    </row>
    <row r="90" spans="2:10" x14ac:dyDescent="0.2">
      <c r="B90" s="5" t="s">
        <v>1</v>
      </c>
      <c r="C90" s="36">
        <v>47.200769999999999</v>
      </c>
      <c r="D90" s="36">
        <v>45.850050000000003</v>
      </c>
      <c r="E90" s="57">
        <v>52.924889999999998</v>
      </c>
      <c r="F90" s="57">
        <v>54.983110000000003</v>
      </c>
      <c r="H90" s="1"/>
      <c r="I90" s="12"/>
      <c r="J90" s="12"/>
    </row>
    <row r="91" spans="2:10" x14ac:dyDescent="0.2">
      <c r="B91" s="6" t="s">
        <v>0</v>
      </c>
      <c r="C91" s="36">
        <v>35.698900000000002</v>
      </c>
      <c r="D91" s="36">
        <v>31.99878</v>
      </c>
      <c r="E91" s="57">
        <v>45.413699999999999</v>
      </c>
      <c r="F91" s="57">
        <v>46.472619999999999</v>
      </c>
      <c r="H91" s="1"/>
      <c r="I91" s="12"/>
      <c r="J91" s="12"/>
    </row>
    <row r="92" spans="2:10" x14ac:dyDescent="0.2">
      <c r="B92" s="6" t="s">
        <v>71</v>
      </c>
      <c r="C92" s="36">
        <v>925.21681999999998</v>
      </c>
      <c r="D92" s="36">
        <v>752.30876000000001</v>
      </c>
      <c r="E92" s="57">
        <v>1373.3266799999999</v>
      </c>
      <c r="F92" s="57">
        <v>1440.1024500000001</v>
      </c>
      <c r="H92" s="1"/>
      <c r="I92" s="12"/>
      <c r="J92" s="12"/>
    </row>
    <row r="93" spans="2:10" s="3" customFormat="1" ht="60.75" customHeight="1" x14ac:dyDescent="0.2">
      <c r="B93" s="75" t="s">
        <v>88</v>
      </c>
      <c r="C93" s="75"/>
      <c r="D93" s="75"/>
      <c r="E93" s="75"/>
      <c r="F93" s="75"/>
      <c r="G93" s="1"/>
      <c r="H93" s="1"/>
      <c r="I93" s="12"/>
      <c r="J93" s="12"/>
    </row>
    <row r="94" spans="2:10" ht="111" customHeight="1" x14ac:dyDescent="0.2">
      <c r="B94" s="76" t="s">
        <v>79</v>
      </c>
      <c r="C94" s="76"/>
      <c r="D94" s="76"/>
      <c r="E94" s="76"/>
      <c r="F94" s="76"/>
      <c r="G94" s="12"/>
      <c r="H94" s="12"/>
      <c r="I94" s="12"/>
      <c r="J94" s="12"/>
    </row>
    <row r="95" spans="2:10" ht="12.75" customHeight="1" x14ac:dyDescent="0.2">
      <c r="B95" s="1"/>
      <c r="D95" s="1"/>
      <c r="H95" s="12"/>
      <c r="I95" s="12"/>
    </row>
    <row r="96" spans="2:10" x14ac:dyDescent="0.2">
      <c r="D96" s="1"/>
      <c r="H96" s="12"/>
      <c r="I96" s="12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  <row r="314" spans="4:8" x14ac:dyDescent="0.2">
      <c r="D314" s="1"/>
      <c r="H314" s="12"/>
    </row>
  </sheetData>
  <mergeCells count="23">
    <mergeCell ref="B93:F93"/>
    <mergeCell ref="B94:F94"/>
    <mergeCell ref="B3:J3"/>
    <mergeCell ref="B1:J2"/>
    <mergeCell ref="C54:F54"/>
    <mergeCell ref="G54:J54"/>
    <mergeCell ref="G55:G56"/>
    <mergeCell ref="H55:H56"/>
    <mergeCell ref="H5:H6"/>
    <mergeCell ref="B53:I53"/>
    <mergeCell ref="B4:B7"/>
    <mergeCell ref="C5:C6"/>
    <mergeCell ref="D5:D6"/>
    <mergeCell ref="G5:G6"/>
    <mergeCell ref="G4:J4"/>
    <mergeCell ref="C4:F4"/>
    <mergeCell ref="B54:B57"/>
    <mergeCell ref="C55:C56"/>
    <mergeCell ref="D55:D56"/>
    <mergeCell ref="B76:B78"/>
    <mergeCell ref="C76:C77"/>
    <mergeCell ref="D76:D77"/>
    <mergeCell ref="B75:F75"/>
  </mergeCells>
  <phoneticPr fontId="58" type="noConversion"/>
  <pageMargins left="0.11811023622047245" right="0" top="0.19685039370078741" bottom="0.15748031496062992" header="7.874015748031496E-2" footer="0.11811023622047245"/>
  <pageSetup scale="85" fitToWidth="2" fitToHeight="2" orientation="portrait" r:id="rId1"/>
  <ignoredErrors>
    <ignoredError sqref="C23:J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2022-03-14T08:07:33Z</cp:lastPrinted>
  <dcterms:created xsi:type="dcterms:W3CDTF">2020-10-21T07:14:05Z</dcterms:created>
  <dcterms:modified xsi:type="dcterms:W3CDTF">2022-03-14T08:09:18Z</dcterms:modified>
</cp:coreProperties>
</file>